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2.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3.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11640" tabRatio="718" activeTab="3"/>
  </bookViews>
  <sheets>
    <sheet name="Notice" sheetId="1" r:id="rId1"/>
    <sheet name="Tableaux récapitulatifs" sheetId="2" r:id="rId2"/>
    <sheet name="Fiche Identité" sheetId="3" r:id="rId3"/>
    <sheet name="Part1-Coor" sheetId="4" r:id="rId4"/>
    <sheet name="Part2" sheetId="5" r:id="rId5"/>
    <sheet name="Part3" sheetId="6" r:id="rId6"/>
    <sheet name="Part4" sheetId="7" r:id="rId7"/>
    <sheet name="Part5" sheetId="8" r:id="rId8"/>
    <sheet name="Part6" sheetId="9" r:id="rId9"/>
    <sheet name="Part7" sheetId="10" r:id="rId10"/>
    <sheet name="Part8" sheetId="11" r:id="rId11"/>
    <sheet name="Part9" sheetId="12" r:id="rId12"/>
    <sheet name="Part10" sheetId="13" r:id="rId13"/>
    <sheet name="Imprimer" sheetId="14" state="hidden" r:id="rId14"/>
  </sheets>
  <definedNames>
    <definedName name="_xlnm.Print_Titles" localSheetId="2">'Fiche Identité'!$1:$18</definedName>
    <definedName name="_xlnm.Print_Titles" localSheetId="12">'Part10'!$1:$8</definedName>
    <definedName name="_xlnm.Print_Titles" localSheetId="3">'Part1-Coor'!$1:$8</definedName>
    <definedName name="_xlnm.Print_Titles" localSheetId="4">'Part2'!$1:$8</definedName>
    <definedName name="_xlnm.Print_Titles" localSheetId="5">'Part3'!$1:$8</definedName>
    <definedName name="_xlnm.Print_Titles" localSheetId="6">'Part4'!$1:$8</definedName>
    <definedName name="_xlnm.Print_Titles" localSheetId="7">'Part5'!$1:$8</definedName>
    <definedName name="_xlnm.Print_Titles" localSheetId="8">'Part6'!$1:$8</definedName>
    <definedName name="_xlnm.Print_Titles" localSheetId="9">'Part7'!$1:$8</definedName>
    <definedName name="_xlnm.Print_Titles" localSheetId="10">'Part8'!$1:$8</definedName>
    <definedName name="_xlnm.Print_Titles" localSheetId="11">'Part9'!$1:$8</definedName>
    <definedName name="TVA">'Imprimer'!$Z$1:$Z$2</definedName>
    <definedName name="UNITES">'Part1-Coor'!$W$6:$W$40</definedName>
    <definedName name="_xlnm.Print_Area" localSheetId="2">'Fiche Identité'!$A$1:$AM$62</definedName>
    <definedName name="_xlnm.Print_Area" localSheetId="0">'Notice'!$B$1:$C$191</definedName>
    <definedName name="_xlnm.Print_Area" localSheetId="12">'Part10'!$A$1:$AW$214</definedName>
    <definedName name="_xlnm.Print_Area" localSheetId="3">'Part1-Coor'!$A$1:$M$215</definedName>
    <definedName name="_xlnm.Print_Area" localSheetId="1">'Tableaux récapitulatifs'!$B$1:$U$48</definedName>
  </definedNames>
  <calcPr fullCalcOnLoad="1"/>
</workbook>
</file>

<file path=xl/comments10.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11.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K96" authorId="3">
      <text>
        <r>
          <rPr>
            <b/>
            <sz val="9"/>
            <rFont val="Tahoma"/>
            <family val="2"/>
          </rPr>
          <t xml:space="preserve">
Le coût de ces prestations doit rester inférieur ou égal à 50 % des coûts admissibles entrant dans l’assiette de l’Aide du Bénéficiaire sauf dérogation accordée au préalable par l’ANR.
</t>
        </r>
        <r>
          <rPr>
            <sz val="10"/>
            <rFont val="Tahoma"/>
            <family val="2"/>
          </rPr>
          <t xml:space="preserve">
Dépenses éligibles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H97" authorId="3">
      <text>
        <r>
          <rPr>
            <sz val="9"/>
            <rFont val="Tahoma"/>
            <family val="2"/>
          </rPr>
          <t xml:space="preserve">concerne uniquement les JCJC
</t>
        </r>
      </text>
    </comment>
  </commentList>
</comments>
</file>

<file path=xl/comments12.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13.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K96" authorId="3">
      <text>
        <r>
          <rPr>
            <b/>
            <sz val="9"/>
            <rFont val="Tahoma"/>
            <family val="2"/>
          </rPr>
          <t xml:space="preserve">
Le coût de ces prestations doit rester inférieur ou égal à 50 % des coûts admissibles entrant dans l’assiette de l’Aide du Bénéficiaire sauf dérogation accordée au préalable par l’ANR.</t>
        </r>
        <r>
          <rPr>
            <sz val="9"/>
            <rFont val="Tahoma"/>
            <family val="2"/>
          </rPr>
          <t xml:space="preserve">
</t>
        </r>
        <r>
          <rPr>
            <u val="single"/>
            <sz val="9"/>
            <rFont val="Tahoma"/>
            <family val="2"/>
          </rPr>
          <t xml:space="preserve">Dépenses éligibles :
</t>
        </r>
        <r>
          <rPr>
            <sz val="9"/>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3.xml><?xml version="1.0" encoding="utf-8"?>
<comments xmlns="http://schemas.openxmlformats.org/spreadsheetml/2006/main">
  <authors>
    <author>GauthierA</author>
    <author>Gentier</author>
    <author>Alain Gauthier</author>
  </authors>
  <commentList>
    <comment ref="C14" authorId="0">
      <text>
        <r>
          <rPr>
            <b/>
            <sz val="10"/>
            <rFont val="Arial"/>
            <family val="2"/>
          </rPr>
          <t>Maximum 20 caractères</t>
        </r>
      </text>
    </comment>
    <comment ref="C20" authorId="0">
      <text>
        <r>
          <rPr>
            <b/>
            <sz val="8"/>
            <rFont val="Tahoma"/>
            <family val="2"/>
          </rPr>
          <t xml:space="preserve">Pour cet appel à projets, 
la durée du projet doit être comprise </t>
        </r>
        <r>
          <rPr>
            <b/>
            <sz val="8"/>
            <color indexed="10"/>
            <rFont val="Tahoma"/>
            <family val="2"/>
          </rPr>
          <t>entre 12 et 48 mois</t>
        </r>
        <r>
          <rPr>
            <b/>
            <sz val="8"/>
            <rFont val="Tahoma"/>
            <family val="2"/>
          </rPr>
          <t>.</t>
        </r>
      </text>
    </comment>
    <comment ref="C15" authorId="1">
      <text>
        <r>
          <rPr>
            <b/>
            <sz val="8"/>
            <rFont val="Tahoma"/>
            <family val="2"/>
          </rPr>
          <t>2 lignes maximum</t>
        </r>
        <r>
          <rPr>
            <sz val="8"/>
            <rFont val="Tahoma"/>
            <family val="2"/>
          </rPr>
          <t xml:space="preserve">
</t>
        </r>
      </text>
    </comment>
    <comment ref="C17" authorId="1">
      <text>
        <r>
          <rPr>
            <b/>
            <sz val="8"/>
            <rFont val="Tahoma"/>
            <family val="2"/>
          </rPr>
          <t>2 lignes maximum</t>
        </r>
        <r>
          <rPr>
            <sz val="8"/>
            <rFont val="Tahoma"/>
            <family val="2"/>
          </rPr>
          <t xml:space="preserve">
</t>
        </r>
      </text>
    </comment>
    <comment ref="D25" authorId="1">
      <text>
        <r>
          <rPr>
            <b/>
            <sz val="8"/>
            <rFont val="Tahoma"/>
            <family val="2"/>
          </rPr>
          <t>Menu déroulant</t>
        </r>
        <r>
          <rPr>
            <sz val="8"/>
            <rFont val="Tahoma"/>
            <family val="2"/>
          </rPr>
          <t xml:space="preserve">
</t>
        </r>
      </text>
    </comment>
    <comment ref="D27" authorId="1">
      <text>
        <r>
          <rPr>
            <b/>
            <sz val="8"/>
            <rFont val="Tahoma"/>
            <family val="2"/>
          </rPr>
          <t>Menu déroulant</t>
        </r>
        <r>
          <rPr>
            <sz val="8"/>
            <rFont val="Tahoma"/>
            <family val="2"/>
          </rPr>
          <t xml:space="preserve">
</t>
        </r>
      </text>
    </comment>
    <comment ref="B50" authorId="2">
      <text>
        <r>
          <rPr>
            <b/>
            <sz val="8"/>
            <rFont val="Tahoma"/>
            <family val="2"/>
          </rPr>
          <t>1. Environ 1000 caractères par ligne EXCEL
2. Hauteur de ligne fixée sur la base de Arial 10</t>
        </r>
      </text>
    </comment>
    <comment ref="G25" authorId="1">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Gentier</author>
    <author>Auteur</author>
    <author>PETIT Sebastien</author>
    <author>PETIT Sreimon</author>
  </authors>
  <commentList>
    <comment ref="B14" authorId="0">
      <text>
        <r>
          <rPr>
            <b/>
            <sz val="8"/>
            <rFont val="Tahoma"/>
            <family val="2"/>
          </rPr>
          <t>Menu déroulant</t>
        </r>
        <r>
          <rPr>
            <sz val="8"/>
            <rFont val="Tahoma"/>
            <family val="2"/>
          </rPr>
          <t xml:space="preserve">
</t>
        </r>
      </text>
    </comment>
    <comment ref="E29" authorId="0">
      <text>
        <r>
          <rPr>
            <b/>
            <sz val="8"/>
            <rFont val="Tahoma"/>
            <family val="2"/>
          </rPr>
          <t>Menu déroulant</t>
        </r>
        <r>
          <rPr>
            <sz val="8"/>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1">
      <text>
        <r>
          <rPr>
            <sz val="10"/>
            <rFont val="Arial"/>
            <family val="2"/>
          </rPr>
          <t>• Achat – location 
o Cas des Organismes de recherche/bénéficiaires de droit public :</t>
        </r>
        <r>
          <rPr>
            <b/>
            <sz val="10"/>
            <rFont val="Arial"/>
            <family val="2"/>
          </rPr>
          <t xml:space="preserve">
</t>
        </r>
        <r>
          <rPr>
            <sz val="10"/>
            <rFont val="Arial"/>
            <family val="2"/>
          </rPr>
          <t xml:space="preserve">- Achat : le prix d’achat des instruments et matériels acquis pour la réalisation du projet est éligible (sauf cas particuliers)
- Location : les frais de location couvrant la période de réalisation du projet sont éligibles
</t>
        </r>
        <r>
          <rPr>
            <b/>
            <sz val="10"/>
            <rFont val="Arial"/>
            <family val="2"/>
          </rPr>
          <t xml:space="preserve">
</t>
        </r>
        <r>
          <rPr>
            <sz val="10"/>
            <rFont val="Arial"/>
            <family val="2"/>
          </rPr>
          <t>o Cas des Entreprises/bénéficiaires de droit privé :</t>
        </r>
        <r>
          <rPr>
            <b/>
            <sz val="10"/>
            <rFont val="Arial"/>
            <family val="2"/>
          </rPr>
          <t xml:space="preserve">
</t>
        </r>
        <r>
          <rPr>
            <sz val="10"/>
            <rFont val="Arial"/>
            <family val="2"/>
          </rPr>
          <t>-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1">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r>
          <rPr>
            <b/>
            <sz val="9"/>
            <rFont val="Tahoma"/>
            <family val="2"/>
          </rPr>
          <t xml:space="preserve">
</t>
        </r>
      </text>
    </comment>
    <comment ref="K96" authorId="1">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
</t>
        </r>
      </text>
    </comment>
    <comment ref="E31" authorId="2">
      <text>
        <r>
          <rPr>
            <b/>
            <sz val="9"/>
            <rFont val="Tahoma"/>
            <family val="2"/>
          </rPr>
          <t>Menu déroulant</t>
        </r>
        <r>
          <rPr>
            <sz val="9"/>
            <rFont val="Tahoma"/>
            <family val="2"/>
          </rPr>
          <t xml:space="preserve">
</t>
        </r>
      </text>
    </comment>
    <comment ref="M158" authorId="2">
      <text>
        <r>
          <rPr>
            <b/>
            <sz val="9"/>
            <rFont val="Tahoma"/>
            <family val="2"/>
          </rPr>
          <t>Menu déroulant</t>
        </r>
        <r>
          <rPr>
            <sz val="9"/>
            <rFont val="Tahoma"/>
            <family val="2"/>
          </rPr>
          <t xml:space="preserve">
</t>
        </r>
      </text>
    </comment>
    <comment ref="D97" authorId="2">
      <text>
        <r>
          <rPr>
            <sz val="10"/>
            <rFont val="Arial"/>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r>
          <rPr>
            <u val="single"/>
            <sz val="10"/>
            <rFont val="Tahoma"/>
            <family val="2"/>
          </rPr>
          <t xml:space="preserve">
</t>
        </r>
        <r>
          <rPr>
            <u val="single"/>
            <sz val="9"/>
            <rFont val="Tahoma"/>
            <family val="2"/>
          </rPr>
          <t xml:space="preserve">
</t>
        </r>
      </text>
    </comment>
    <comment ref="H97" authorId="3">
      <text>
        <r>
          <rPr>
            <sz val="9"/>
            <rFont val="Tahoma"/>
            <family val="2"/>
          </rPr>
          <t xml:space="preserve">concerne uniquement les JCJC
</t>
        </r>
      </text>
    </comment>
  </commentList>
</comments>
</file>

<file path=xl/comments5.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sz val="10"/>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6.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7.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9"/>
            <rFont val="Tahoma"/>
            <family val="2"/>
          </rPr>
          <t xml:space="preserve">
</t>
        </r>
        <r>
          <rPr>
            <b/>
            <sz val="10"/>
            <rFont val="Tahoma"/>
            <family val="2"/>
          </rPr>
          <t>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Dépenses éligibles :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8.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 xml:space="preserve">
Dépenses éligibles :</t>
        </r>
        <r>
          <rPr>
            <sz val="10"/>
            <rFont val="Tahoma"/>
            <family val="2"/>
          </rPr>
          <t xml:space="preserve">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t>
        </r>
        <r>
          <rPr>
            <b/>
            <sz val="9"/>
            <rFont val="Tahoma"/>
            <family val="2"/>
          </rPr>
          <t xml:space="preserve">
</t>
        </r>
      </text>
    </comment>
    <comment ref="L96" authorId="2">
      <text>
        <r>
          <rPr>
            <sz val="10"/>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comments9.xml><?xml version="1.0" encoding="utf-8"?>
<comments xmlns="http://schemas.openxmlformats.org/spreadsheetml/2006/main">
  <authors>
    <author>Gentier</author>
    <author>PETIT Sebastien</author>
    <author>Auteur</author>
    <author>PETIT Sreimon</author>
  </authors>
  <commentList>
    <comment ref="B14" authorId="0">
      <text>
        <r>
          <rPr>
            <b/>
            <sz val="8"/>
            <rFont val="Tahoma"/>
            <family val="2"/>
          </rPr>
          <t>Menu déroulant</t>
        </r>
        <r>
          <rPr>
            <sz val="8"/>
            <rFont val="Tahoma"/>
            <family val="2"/>
          </rPr>
          <t xml:space="preserve">
</t>
        </r>
      </text>
    </comment>
    <comment ref="E31" authorId="1">
      <text>
        <r>
          <rPr>
            <b/>
            <sz val="9"/>
            <rFont val="Tahoma"/>
            <family val="2"/>
          </rPr>
          <t>Menu déroulant</t>
        </r>
        <r>
          <rPr>
            <sz val="9"/>
            <rFont val="Tahoma"/>
            <family val="2"/>
          </rPr>
          <t xml:space="preserve">
</t>
        </r>
      </text>
    </comment>
    <comment ref="E41" authorId="0">
      <text>
        <r>
          <rPr>
            <b/>
            <sz val="8"/>
            <rFont val="Tahoma"/>
            <family val="2"/>
          </rPr>
          <t>Menu déroulant</t>
        </r>
        <r>
          <rPr>
            <sz val="8"/>
            <rFont val="Tahoma"/>
            <family val="2"/>
          </rPr>
          <t xml:space="preserve">
</t>
        </r>
      </text>
    </comment>
    <comment ref="F55" authorId="0">
      <text>
        <r>
          <rPr>
            <b/>
            <sz val="8"/>
            <rFont val="Tahoma"/>
            <family val="2"/>
          </rPr>
          <t>Menu déroulant</t>
        </r>
        <r>
          <rPr>
            <sz val="8"/>
            <rFont val="Tahoma"/>
            <family val="2"/>
          </rPr>
          <t xml:space="preserve">
</t>
        </r>
      </text>
    </comment>
    <comment ref="I96" authorId="2">
      <text>
        <r>
          <rPr>
            <sz val="10"/>
            <rFont val="Tahoma"/>
            <family val="2"/>
          </rPr>
          <t xml:space="preserve">
• Achat – location 
o Cas des Organismes de recherche/bénéficiaires de droit public :
- Achat : le prix d’achat des instruments et matériels acquis pour la réalisation du projet est éligible (sauf cas particuliers)
- Location : les frais de location couvrant la période de réalisation du projet sont éligibles
o Cas des Entreprises/bénéficiaires de droit privé :
- Achat : seuls les coûts d’amortissement correspondant à la durée du projet sont éligibles
- Location : les frais de location couvrant la période de réalisation du projet sont éligibles.
• Frais de transport 
• Frais d’installation 
• Frais de maintenance / révision / entretien 
• Frais de réparation 
• Frais d’adaptation ou d’évolution d’un matériel/instrument existant 
• Consommables « scientifiques » (liés à l’utilisation des instruments et matériels)</t>
        </r>
      </text>
    </comment>
    <comment ref="J96" authorId="2">
      <text>
        <r>
          <rPr>
            <sz val="10"/>
            <rFont val="Tahoma"/>
            <family val="2"/>
          </rPr>
          <t xml:space="preserve">
Pour un besoin nouveau, engendré par le projet, non existant préalablement dans la structure considérée
- Location de locaux « scientifiques » auprès de tiers pouvant éventuellement être partenaires du projet 
- Aménagement des locaux existants nécessaire pour la réalisation du projet :
• Exemples : plateformes technologiques, salles blanches, animaleries, centres de calcul, stations forestières, stations marines, plateformes d'études et de traitement des matériaux, réacteurs thermonucléaires expérimentaux, réseaux de surveillance de l'environnement, réseaux de surveillances sismologiques, fouilles, ….
Seuls les coûts d’amortissement correspondant à la durée du projet sont éligibles (quel que soit le bénéficiaire - à coût complet ou marginal)</t>
        </r>
      </text>
    </comment>
    <comment ref="K96" authorId="2">
      <text>
        <r>
          <rPr>
            <b/>
            <sz val="10"/>
            <rFont val="Tahoma"/>
            <family val="2"/>
          </rPr>
          <t xml:space="preserve">
Le coût de ces prestations doit rester inférieur ou égal à 50 % des coûts admissibles entrant dans l’assiette de l’Aide du Bénéficiaire sauf dérogation accordée au préalable par l’ANR.</t>
        </r>
        <r>
          <rPr>
            <sz val="10"/>
            <rFont val="Tahoma"/>
            <family val="2"/>
          </rPr>
          <t xml:space="preserve">
</t>
        </r>
        <r>
          <rPr>
            <u val="single"/>
            <sz val="10"/>
            <rFont val="Tahoma"/>
            <family val="2"/>
          </rPr>
          <t>Dépenses éligibles</t>
        </r>
        <r>
          <rPr>
            <sz val="10"/>
            <rFont val="Tahoma"/>
            <family val="2"/>
          </rPr>
          <t xml:space="preserve"> :
- Coûts des connaissances et des brevets achetés ou pris sous licence auprès de sources extérieures à des conditions de pleine concurrence
- Prestations de services :
 Informatique (programmation, développement, assistance, configuration de logiciels)   
 Commutation de données, traitement, conversion, saisie, collecte, stockage, transmission, gestion, classification et constitution de bases de données
 Analyses et essais techniques 
 Etudes techniques, de sol, topographie, cartographie
 Conseils juridiques (en matière de brevets, droits d’auteurs et droits voisins, rédaction/négociation de l’accord de consortium, obtention des autorisations administratives)
 Etudes de marché, sondages, statistiques, enquêtes (conception, réalisation, réalisation et analyse d’enquêtes, évaluation de l’impact économique, des performances, sondages d’opinion, enquêtes auprès des consommateurs) 
 Publication, bibliothèque, archives
 Traduction, transcription, numérisation de texte, reprographie
 Collecte, enlèvement, élimination de déchets polluants  
 Certification et contrôle des relevés des dépenses (par les CAC)
 Formation du personnel</t>
        </r>
      </text>
    </comment>
    <comment ref="D97" authorId="1">
      <text>
        <r>
          <rPr>
            <sz val="10"/>
            <rFont val="Tahoma"/>
            <family val="2"/>
          </rPr>
          <t xml:space="preserve">
- Salaires nets
- Primes (ex : prime de précarité en fin de CDD) et indemnités
- Charges sociales et taxes : 
• Cotisations vieillesse
• Cotisations allocations familiales
• Cotisations solidarité
• Cotisations assurance chômage
• CSG-CRDS
• Taxes sur les salaires
De manière générale, sont pris en compte les postes de dépenses afférents aux personnels mobilisés pour le projet qui sont détaillés sur les bulletins de paie ;
- Décharge d’enseignement.
</t>
        </r>
      </text>
    </comment>
    <comment ref="L96" authorId="3">
      <text>
        <r>
          <rPr>
            <sz val="9"/>
            <rFont val="Tahoma"/>
            <family val="2"/>
          </rPr>
          <t xml:space="preserve">
• Frais de mission des personnels (transport, hébergement, inscription à des colloques, séminaires)
• Frais d’environnement :
 Frais de gestion administrative de l’équipe, secrétariat de laboratoire 
 Abonnements (documentation scientifiques, des services d’information numérique…)
 Consommables généraux (c’est-à-dire non liés à l’utilisation des matériels et instruments de la catégorie b) : papier, encre, gommes, etc., voire mobiliers, PC de bureautique, etc. 
 Frais de télécommunication, envois postaux
 Reprographie    
 Charges locatives existant indépendamment du projet  
 Cotisations, assurances 
 Prestations de services techniques (nettoyage, gardiennage, accueil, …)
 Fiscalité : taxe foncière, taxe d’habitation, impôts divers
 Dépenses liées à l’acquisition de matériels : passation du marché, déplacements pour visiter les fournisseurs proposant les matériels…
• Plafonnés pour les Bénéficiaires à Coût Complet  à :
- 68% maximum des dépenses de personnel (cf. a) éligibles
- 7% maximum des autres dépenses éligibles
S’agissant d’un plafond, les bénéficiaires à coût complet doivent justifier ces dépenses.
• Forfaitisés pour les Bénéficiaires à Coût Marginal à :
- 8% de l’ensemble des dépenses éligibles
S’agissant d’un forfait, les bénéficiaires à coûts marginal n’ont pas à justifier ces dépenses. Cette règle est valable pour les éditions 2015, 2016 et 2017. </t>
        </r>
      </text>
    </comment>
    <comment ref="H97" authorId="3">
      <text>
        <r>
          <rPr>
            <sz val="9"/>
            <rFont val="Tahoma"/>
            <family val="2"/>
          </rPr>
          <t xml:space="preserve">concerne uniquement les JCJC
</t>
        </r>
      </text>
    </comment>
  </commentList>
</comments>
</file>

<file path=xl/sharedStrings.xml><?xml version="1.0" encoding="utf-8"?>
<sst xmlns="http://schemas.openxmlformats.org/spreadsheetml/2006/main" count="3146" uniqueCount="328">
  <si>
    <t xml:space="preserve">Dénomination du partenaire (si NON, celle-ci sera remplacée par la mention générique "Entreprise" ou "Organisme de recherche") : </t>
  </si>
  <si>
    <t>OUI</t>
  </si>
  <si>
    <t>NON</t>
  </si>
  <si>
    <t>Nota : en déposant un projet, les partenaires ont accepté que l'ANR publie l'acronyme, le titre, le résumé, l'aide accordée au projet, la date de début de projet et la durée.</t>
  </si>
  <si>
    <t>Autre</t>
  </si>
  <si>
    <t>Taux d'aide demandé</t>
  </si>
  <si>
    <t>Fiche d'identité du projet</t>
  </si>
  <si>
    <t>Partenaire 2</t>
  </si>
  <si>
    <t>Partenaire 3</t>
  </si>
  <si>
    <t>Partenaire 4</t>
  </si>
  <si>
    <t>Partenaire 5</t>
  </si>
  <si>
    <t>Partenaire 6</t>
  </si>
  <si>
    <t>Partenaire 7</t>
  </si>
  <si>
    <t>Partenaire 8</t>
  </si>
  <si>
    <t>Partenaire 9</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</si>
  <si>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</si>
  <si>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</si>
  <si>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</si>
  <si>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</si>
  <si>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</si>
  <si>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</si>
  <si>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</si>
  <si>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</si>
  <si>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</si>
  <si>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</si>
  <si>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</si>
  <si>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</si>
  <si>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</si>
  <si>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</si>
  <si>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 xml:space="preserve">Sous-thème </t>
  </si>
  <si>
    <t>Autre(s) tutelle(s) :</t>
  </si>
  <si>
    <t xml:space="preserve">Axe thématique </t>
  </si>
  <si>
    <t xml:space="preserve">Catégorie R&amp;D </t>
  </si>
  <si>
    <t>H</t>
  </si>
  <si>
    <t>oui</t>
  </si>
  <si>
    <t>Catégorie de partenaire</t>
  </si>
  <si>
    <t>Personnels</t>
  </si>
  <si>
    <t xml:space="preserve">N° de dossier : </t>
  </si>
  <si>
    <t xml:space="preserve">Axes thématiques : </t>
  </si>
  <si>
    <t xml:space="preserve">Sous-thèmes : </t>
  </si>
  <si>
    <t>non</t>
  </si>
  <si>
    <t>Partenaire 1 (coordinateur)</t>
  </si>
  <si>
    <t>Aide demandée (€)</t>
  </si>
  <si>
    <t>Coût (€)</t>
  </si>
  <si>
    <t>DR</t>
  </si>
  <si>
    <t>CR</t>
  </si>
  <si>
    <t>MC</t>
  </si>
  <si>
    <t>PUPH</t>
  </si>
  <si>
    <t>Ingénieur</t>
  </si>
  <si>
    <t>Dr</t>
  </si>
  <si>
    <t>Titre</t>
  </si>
  <si>
    <t>F</t>
  </si>
  <si>
    <t>Genre</t>
  </si>
  <si>
    <t>Sigle du partenaire                         (laboratoire / entreprise / ... )</t>
  </si>
  <si>
    <t>Totaux</t>
  </si>
  <si>
    <t>Identification du partenaire</t>
  </si>
  <si>
    <t xml:space="preserve">Type d'unité : </t>
  </si>
  <si>
    <t xml:space="preserve">Numéro d'unité : </t>
  </si>
  <si>
    <t>Réservé à l'organisme gestionnaire du programme</t>
  </si>
  <si>
    <t xml:space="preserve">Responsable scientifique et technique </t>
  </si>
  <si>
    <t>Pour un laboratoire d'organisme public de recherche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</si>
  <si>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</si>
  <si>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</si>
  <si>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</si>
  <si>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</si>
  <si>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</si>
  <si>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</si>
  <si>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</si>
  <si>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</si>
  <si>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</si>
  <si>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 Identification et budget</t>
  </si>
  <si>
    <t>Sigle du partenaire</t>
  </si>
  <si>
    <t>Coût Complet             (€)</t>
  </si>
  <si>
    <t>Aide demandée        (€)</t>
  </si>
  <si>
    <t>TOTAUX</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</si>
  <si>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(2000 à 4000 caractères : cf. commentaires)</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</si>
  <si>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</si>
  <si>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</si>
  <si>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</si>
  <si>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</si>
  <si>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</si>
  <si>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</si>
  <si>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</si>
  <si>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</si>
  <si>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</si>
  <si>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</si>
  <si>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</si>
  <si>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</si>
  <si>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</si>
  <si>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</si>
  <si>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</si>
  <si>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</si>
  <si>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</si>
  <si>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</si>
  <si>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</si>
  <si>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Type unité</t>
  </si>
  <si>
    <t>Pr</t>
  </si>
  <si>
    <t>PH</t>
  </si>
  <si>
    <t>Coût marginal</t>
  </si>
  <si>
    <t>Coût complet</t>
  </si>
  <si>
    <t xml:space="preserve">Fiche Partenaire </t>
  </si>
  <si>
    <t>Les informations personnelles transmises dans ces documents sont obligatoires et seront conservées en fichiers par l'ANR ou par la structure support mandatée par elle pour assurer la conduite opérationnelle de l'évaluation et l'administration des dossiers.</t>
  </si>
  <si>
    <t>Organisme de recherche de droit privé, centre technique</t>
  </si>
  <si>
    <r>
      <t>Résumé</t>
    </r>
    <r>
      <rPr>
        <sz val="10"/>
        <rFont val="Arial"/>
        <family val="2"/>
      </rPr>
      <t xml:space="preserve"> (non confidentiel) du projet en </t>
    </r>
    <r>
      <rPr>
        <b/>
        <sz val="10"/>
        <rFont val="Arial"/>
        <family val="2"/>
      </rPr>
      <t>anglais</t>
    </r>
    <r>
      <rPr>
        <sz val="10"/>
        <rFont val="Arial"/>
        <family val="2"/>
      </rPr>
      <t xml:space="preserve"> (2000 à 4000 caractères : cf. commentaire)</t>
    </r>
  </si>
  <si>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</si>
  <si>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</si>
  <si>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</si>
  <si>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t xml:space="preserve">Adresse  
de réalisation  
des travaux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</si>
  <si>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</si>
  <si>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</si>
  <si>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Tél. portable</t>
  </si>
  <si>
    <t>Forme juridique</t>
  </si>
  <si>
    <t xml:space="preserve">Directeur de laboratoire : </t>
  </si>
  <si>
    <t>Adresse  
du siège social
du partenaire</t>
  </si>
  <si>
    <t>Adresse  
du responsable
scientifique et
technique</t>
  </si>
  <si>
    <t>Télécopie</t>
  </si>
  <si>
    <t>Toutefois, pour un projet de recherche partenariale organisme de recherche / entreprise retenu pour financement, l'ANR ne rendra pas publiques ces informations pour les personnes ou les partenaires pour lesquels la demande lui en est faite.</t>
  </si>
  <si>
    <t>Nom et prénom du responsable scientifique :</t>
  </si>
  <si>
    <t xml:space="preserve">Adresse électronique du responsable scientifique : </t>
  </si>
  <si>
    <t>Publication d'informations relatives au projet</t>
  </si>
  <si>
    <t>Plateforme</t>
  </si>
  <si>
    <t>Tableaux récapitulatifs</t>
  </si>
  <si>
    <t>Récapitulatif  des dénominations des partenaires</t>
  </si>
  <si>
    <t>Nom complet du partenaire</t>
  </si>
  <si>
    <t>Partenaire 1</t>
  </si>
  <si>
    <t>Part1-Coor</t>
  </si>
  <si>
    <t>Part2</t>
  </si>
  <si>
    <t>Part3</t>
  </si>
  <si>
    <t>Part4</t>
  </si>
  <si>
    <t>Part5</t>
  </si>
  <si>
    <t>Part6</t>
  </si>
  <si>
    <t>Part7</t>
  </si>
  <si>
    <t>Part8</t>
  </si>
  <si>
    <t>Part9</t>
  </si>
  <si>
    <t>Part10</t>
  </si>
  <si>
    <t>Coût complet 
(€)</t>
  </si>
  <si>
    <t>Assiette de l'aide 
(€)</t>
  </si>
  <si>
    <t>Aide demandée 
(€)</t>
  </si>
  <si>
    <r>
      <t>Délégation régionale</t>
    </r>
    <r>
      <rPr>
        <sz val="8"/>
        <rFont val="Arial"/>
        <family val="2"/>
      </rPr>
      <t xml:space="preserve"> (le cas échéant)</t>
    </r>
    <r>
      <rPr>
        <sz val="10"/>
        <rFont val="Arial"/>
        <family val="2"/>
      </rPr>
      <t xml:space="preserve"> : </t>
    </r>
  </si>
  <si>
    <t>Personne chargée du suivi administratif et financier</t>
  </si>
  <si>
    <t>Adresse  
de la personne
habilitée</t>
  </si>
  <si>
    <t xml:space="preserve">Prénom </t>
  </si>
  <si>
    <t xml:space="preserve">Nom  </t>
  </si>
  <si>
    <t>Identification des financeurs (nom, adresse)</t>
  </si>
  <si>
    <t>Nature et objet du financement</t>
  </si>
  <si>
    <t>Montant sollicité</t>
  </si>
  <si>
    <t>Montant obtenu</t>
  </si>
  <si>
    <t>Totaux des autres financements</t>
  </si>
  <si>
    <t>Autres soutiens financiers sollicités ou obtenus par le partenaire pour le projet</t>
  </si>
  <si>
    <t>Si le projet est retenu pour financement, l'ANR se réserve la possiblité de rendre publiques les informations suivantes : nom du coordinateur et adresse électronique, noms et prénoms des reponsables scientifiques et techniques des partenaires, dénominations des partenaires qu'ils soient des entreprises ou qu'ils appartiennent à un organisme de recherche.</t>
  </si>
  <si>
    <t xml:space="preserve">En cas de refus de publication d'un ou de plusieurs de ces éléments, remplacer la mention "OUI" par "NON" ci-dessous : </t>
  </si>
  <si>
    <r>
      <t>NOTA</t>
    </r>
    <r>
      <rPr>
        <b/>
        <sz val="10"/>
        <rFont val="Arial"/>
        <family val="2"/>
      </rPr>
      <t xml:space="preserve"> : Toutes les champs de cet onglet "Fiche Identité" doivent être renseignés.</t>
    </r>
  </si>
  <si>
    <t xml:space="preserve">partenaire : </t>
  </si>
  <si>
    <r>
      <t>Tutelle hébergeante du lieu de réalisation des travaux</t>
    </r>
    <r>
      <rPr>
        <sz val="8"/>
        <rFont val="Arial"/>
        <family val="2"/>
      </rPr>
      <t xml:space="preserve"> : </t>
    </r>
  </si>
  <si>
    <r>
      <t xml:space="preserve">Tutelle gestionnaire du financement 
                         </t>
    </r>
    <r>
      <rPr>
        <sz val="8"/>
        <rFont val="Arial"/>
        <family val="2"/>
      </rPr>
      <t>si le projet est financé :</t>
    </r>
  </si>
  <si>
    <t>Fonction</t>
  </si>
  <si>
    <t>Oui</t>
  </si>
  <si>
    <t>Non</t>
  </si>
  <si>
    <t>Post doctorant</t>
  </si>
  <si>
    <t>CDD ingénieur</t>
  </si>
  <si>
    <t>CDD technicien</t>
  </si>
  <si>
    <t>Stagiaire</t>
  </si>
  <si>
    <t>Eléments d'appréciation de l'effet d'incitation de l'aide (entreprises autres que PME)</t>
  </si>
  <si>
    <t>L’aide permet-elle à l’entreprise d’augmenter la portée du projet ?</t>
  </si>
  <si>
    <t>L’aide permet-elle à l’entreprise d’augmenter le rythme du projet ?</t>
  </si>
  <si>
    <t>L’aide permet-elle à l’entreprise d’augmenter le montant total affecté à ses activités de R&amp;D ?</t>
  </si>
  <si>
    <t>Les éléments suivants doivent permettent d'évaluer l'effet d'incitation de l'aide ANR à une entreprise autre que PME. Avoir un effet d’incitation signifie, aux termes des dispositions communautaires, que l’aide doit déclencher, chez son bénéficiaire, un changement de comportement l’amenant à intensifier ses activités de R&amp;D. Elle doit avoir comme incidence d’accroître la taille, la portée, le budget ou le rythme des activités de R&amp;D. L’analyse de l’effet d’incitation repose sur une comparaison de la situation avec et sans octroi d’aide, à partir des réponses au questionnaire ci-dessous.
Répondre à toutes les questions et fournir les éléments permettant, sur chaque critère, de comparer la situation avec et sans octroi d'aide.</t>
  </si>
  <si>
    <t>L174</t>
  </si>
  <si>
    <t>Récapitulatif établi à partir des demandes financières réactualisées des partenaires</t>
  </si>
  <si>
    <t>Commentaires (le cas échéant)</t>
  </si>
  <si>
    <t xml:space="preserve">Justifier par des éléments factuels, la ou les réponses positives aux questions précédentes : </t>
  </si>
  <si>
    <t xml:space="preserve">EA </t>
  </si>
  <si>
    <t>JE</t>
  </si>
  <si>
    <t>ERT</t>
  </si>
  <si>
    <t>ERTint</t>
  </si>
  <si>
    <t>UMR</t>
  </si>
  <si>
    <t>URA</t>
  </si>
  <si>
    <t>UPR</t>
  </si>
  <si>
    <t>GDR</t>
  </si>
  <si>
    <t>USR</t>
  </si>
  <si>
    <t>FRE</t>
  </si>
  <si>
    <t>UMR_A</t>
  </si>
  <si>
    <t xml:space="preserve">INRA </t>
  </si>
  <si>
    <t>UMR_D</t>
  </si>
  <si>
    <t xml:space="preserve">IRD </t>
  </si>
  <si>
    <t>UMR_E</t>
  </si>
  <si>
    <t>CEA</t>
  </si>
  <si>
    <t>UMR_M</t>
  </si>
  <si>
    <t>IFREME</t>
  </si>
  <si>
    <t>UMR_C</t>
  </si>
  <si>
    <t>UMR_I</t>
  </si>
  <si>
    <t>INRIA</t>
  </si>
  <si>
    <t>UMR_F</t>
  </si>
  <si>
    <t xml:space="preserve">UMR_N </t>
  </si>
  <si>
    <t xml:space="preserve">UMR_T </t>
  </si>
  <si>
    <t>UMR_S</t>
  </si>
  <si>
    <t>EMI</t>
  </si>
  <si>
    <t>ERM</t>
  </si>
  <si>
    <t>U</t>
  </si>
  <si>
    <t>EPI</t>
  </si>
  <si>
    <t>UMR_P</t>
  </si>
  <si>
    <t>UMR_MA</t>
  </si>
  <si>
    <t>UMR_MC</t>
  </si>
  <si>
    <t>UM</t>
  </si>
  <si>
    <t>IFR</t>
  </si>
  <si>
    <t xml:space="preserve">L'aide permet-elle à l'entreprise d'augmenter la taille de sa contribution au projet ? </t>
  </si>
  <si>
    <t>EURL</t>
  </si>
  <si>
    <t>SASU</t>
  </si>
  <si>
    <t>SARL</t>
  </si>
  <si>
    <t>SA</t>
  </si>
  <si>
    <t>SNC</t>
  </si>
  <si>
    <t>SAS</t>
  </si>
  <si>
    <t>GIE</t>
  </si>
  <si>
    <r>
      <t>Remarque</t>
    </r>
    <r>
      <rPr>
        <i/>
        <sz val="10"/>
        <rFont val="Arial"/>
        <family val="2"/>
      </rPr>
      <t xml:space="preserve"> : toutes les informations figurant ci-dessus ont vocation à être publiées si le projet est financé. En déposant un dossier, les partenaires ont accepté la publication de toutes ces informations.</t>
    </r>
  </si>
  <si>
    <t>Libelle_naturejuridique</t>
  </si>
  <si>
    <t>EPA</t>
  </si>
  <si>
    <t>Etablissements publics à caractère administratif</t>
  </si>
  <si>
    <t>EPCSP</t>
  </si>
  <si>
    <t>Etablissements publics à caractère scientifique, culturel et professionnel.</t>
  </si>
  <si>
    <t>EPIC</t>
  </si>
  <si>
    <t>Etablissements publics à caractère industriel et commercial</t>
  </si>
  <si>
    <t>EPST</t>
  </si>
  <si>
    <t xml:space="preserve">Etablissements publics à caractère scientifique et technologique </t>
  </si>
  <si>
    <t>GIP</t>
  </si>
  <si>
    <t xml:space="preserve">Groupements d'intérêt public </t>
  </si>
  <si>
    <t>Fondation</t>
  </si>
  <si>
    <t/>
  </si>
  <si>
    <t>Université</t>
  </si>
  <si>
    <t xml:space="preserve">Ecoles françaises à l'étranger </t>
  </si>
  <si>
    <t>Grand établissement</t>
  </si>
  <si>
    <t>Entreprise Unipersonnelle à Responsabilité Limitée</t>
  </si>
  <si>
    <t>Société Anonyme</t>
  </si>
  <si>
    <t>Société A Responsabilité Limitée</t>
  </si>
  <si>
    <t xml:space="preserve">Société Anonyme Simplifiée </t>
  </si>
  <si>
    <t>Société Anonyme Simplifiée avec associé Unique</t>
  </si>
  <si>
    <t>SCA</t>
  </si>
  <si>
    <t>Société à Commandite par Actions</t>
  </si>
  <si>
    <t>SCS</t>
  </si>
  <si>
    <t>Société en Commandite Simple</t>
  </si>
  <si>
    <t>Société en Nom Collectif</t>
  </si>
  <si>
    <t>Groupement d'intérêt économique</t>
  </si>
  <si>
    <t>SEM</t>
  </si>
  <si>
    <t>Société d'Economie Mixte</t>
  </si>
  <si>
    <t>Société civile</t>
  </si>
  <si>
    <t>Association</t>
  </si>
  <si>
    <t>Etranger</t>
  </si>
  <si>
    <r>
      <t xml:space="preserve">sigle_naturejuridique </t>
    </r>
    <r>
      <rPr>
        <b/>
        <sz val="10"/>
        <color indexed="10"/>
        <rFont val="Arial"/>
        <family val="2"/>
      </rPr>
      <t>(finir la liste par Autre)</t>
    </r>
  </si>
  <si>
    <t>L169</t>
  </si>
  <si>
    <t>L162</t>
  </si>
  <si>
    <t>L175</t>
  </si>
  <si>
    <t>L178</t>
  </si>
  <si>
    <t>L177</t>
  </si>
  <si>
    <r>
      <t xml:space="preserve">Engagement du partenaire </t>
    </r>
    <r>
      <rPr>
        <i/>
        <sz val="11"/>
        <rFont val="Arial"/>
        <family val="2"/>
      </rPr>
      <t>(Les signatures sont à apposer uniquement sur le document papier)</t>
    </r>
  </si>
  <si>
    <t>Prénom :</t>
  </si>
  <si>
    <t>Nom :</t>
  </si>
  <si>
    <t>Prénom :</t>
  </si>
  <si>
    <t>Nom :</t>
  </si>
  <si>
    <t>Signature</t>
  </si>
  <si>
    <t>Nom complet du bénéficiaire
(organisme/ entreprise/…)</t>
  </si>
  <si>
    <t xml:space="preserve">Code APE : </t>
  </si>
  <si>
    <t>Effectif (si entreprise) :</t>
  </si>
  <si>
    <t>Sigle
(organisme / entreprise / …)</t>
  </si>
  <si>
    <t>Laboratoire Public</t>
  </si>
  <si>
    <t xml:space="preserve">Programme </t>
  </si>
  <si>
    <t>Matériels et instruments (€)</t>
  </si>
  <si>
    <t>Bâtiments et terrains (€)</t>
  </si>
  <si>
    <t>Frais généraux (€)</t>
  </si>
  <si>
    <t>Totaux (€)</t>
  </si>
  <si>
    <t>Permanents</t>
  </si>
  <si>
    <t>Non permanents
avec financement demandé</t>
  </si>
  <si>
    <t>Non permanents
sans financement demandé</t>
  </si>
  <si>
    <t>personne.  mois</t>
  </si>
  <si>
    <t>Frais de personnel (Max 68%)</t>
  </si>
  <si>
    <t>Autres dépenses(Max 7%)</t>
  </si>
  <si>
    <t>Assiette (€)</t>
  </si>
  <si>
    <t>Total des frais</t>
  </si>
  <si>
    <t>Taux d'aide demandé (%)</t>
  </si>
  <si>
    <t>dont</t>
  </si>
  <si>
    <t>au titre de la facturation interne sur la totalité du projet </t>
  </si>
  <si>
    <t>au titre de la facturation entre partenaires sur la totalité du projet </t>
  </si>
  <si>
    <t>Frais d'environnement (Max 8%)</t>
  </si>
  <si>
    <t>Coût déclaré (€)</t>
  </si>
  <si>
    <t>_</t>
  </si>
  <si>
    <t>Annexe financière</t>
  </si>
  <si>
    <t xml:space="preserve">   Date de naissance (JJ/MM/AAAA)</t>
  </si>
  <si>
    <t xml:space="preserve">Siret tutelle gestionnaire </t>
  </si>
  <si>
    <t>Siret tutelle hébergeante</t>
  </si>
  <si>
    <t>Identification du bénéficiaire gestionnaire de l'aide</t>
  </si>
  <si>
    <t>Demande financière détaillée suite à la sélection du projet</t>
  </si>
  <si>
    <t>Acronyme :</t>
  </si>
  <si>
    <t>ANR-17-</t>
  </si>
  <si>
    <t>cms</t>
  </si>
  <si>
    <t>Total des frais (€)</t>
  </si>
  <si>
    <t>N° de dossier :</t>
  </si>
  <si>
    <t>Edition 2017</t>
  </si>
  <si>
    <t>Récapitulatif financier du projet :</t>
  </si>
  <si>
    <t xml:space="preserve">Nombre d'heures travaillées sur 12 mois : </t>
  </si>
  <si>
    <t>Le partenaire est-il assujetti à la TVA non récupérable ?</t>
  </si>
  <si>
    <t>Total personne.  Mois</t>
  </si>
  <si>
    <t>Coût total (€)</t>
  </si>
  <si>
    <t xml:space="preserve">Nom de la banque : </t>
  </si>
  <si>
    <t xml:space="preserve">Code banque : </t>
  </si>
  <si>
    <t xml:space="preserve">Code guichet : </t>
  </si>
  <si>
    <t xml:space="preserve">N° du compte : </t>
  </si>
  <si>
    <t>Clé RIB :</t>
  </si>
  <si>
    <t>Relevé d’identité bancaire (RIB) (en fournir un exemplaire papier ou scanné)</t>
  </si>
  <si>
    <t>Total personne.  mois</t>
  </si>
  <si>
    <t>Total coût (€)</t>
  </si>
  <si>
    <t>TPE / Association</t>
  </si>
  <si>
    <t>Entreprise autre que TPE ou PME</t>
  </si>
  <si>
    <t>PME</t>
  </si>
  <si>
    <t>Divers privé</t>
  </si>
  <si>
    <t>Divers public</t>
  </si>
  <si>
    <t>Prestations de service (et droits de PI) (€)</t>
  </si>
  <si>
    <t>Frais généraux non forfaitisés (€)</t>
  </si>
  <si>
    <t>Personne habilitée à représenter juridiquement l'établissement gestionnaire</t>
  </si>
  <si>
    <t>Document de financement</t>
  </si>
  <si>
    <t>Ayant le pouvoir d'engager juridiquement l'organisme désigné ci-dessus, je déclare:
- avoir pris connaissance de l'ensemble du dossier de soumission du présent projet (documents financiers et scientifiques) et du règlement relatif aux modalités d'attribution des aides de l'Agence Nationale de la Recherche, et souscrire aux obligations qui en découlent,
- m'engager à mettre en oeuvre tous les moyens nécessaires à la réalisation du projet dans les conditions prévues par règlement relatif aux modalités d'attribution des aides de l'Agence Nationale de la Recherche.</t>
  </si>
  <si>
    <t>Décharge d'enseignement</t>
  </si>
  <si>
    <t>Directeur du laboratoire</t>
  </si>
  <si>
    <t>Qualité du signature</t>
  </si>
  <si>
    <t>Responsable scientifique</t>
  </si>
  <si>
    <t>Représentant légal de l'organisme gestionnaire ou toute personne ayant reçu délégation de signature du représentant légal, dans  ce cas préciser "Pour (qualité du représentant légal) et par délégation"</t>
  </si>
  <si>
    <t>Date et durée scientifique du projet :</t>
  </si>
  <si>
    <t>Date début :</t>
  </si>
  <si>
    <t>Date de fin :</t>
  </si>
  <si>
    <t>Durée :</t>
  </si>
  <si>
    <t>TTTOTOTTOTOOT</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</si>
</sst>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 numFmtId="193" formatCode="[$-40C]dddd\ d\ mmmm\ yyyy"/>
    <numFmt numFmtId="194" formatCode="#,##0.00\ _€"/>
    <numFmt numFmtId="195" formatCode="0.0%"/>
    <numFmt numFmtId="196" formatCode="#,##0.0\ _€;\-#,##0.0\ _€"/>
    <numFmt numFmtId="197" formatCode="_-* #,##0.0\ _€_-;\-* #,##0.0\ _€_-;_-* &quot;-&quot;\ _€_-;_-@_-"/>
    <numFmt numFmtId="198" formatCode="_-* #,##0.00\ _€_-;\-* #,##0.00\ _€_-;_-* &quot;-&quot;\ _€_-;_-@_-"/>
    <numFmt numFmtId="199" formatCode="_-* #,##0.000\ _€_-;\-* #,##0.000\ _€_-;_-* &quot;-&quot;\ _€_-;_-@_-"/>
    <numFmt numFmtId="200" formatCode="#,##0.0\ _€"/>
    <numFmt numFmtId="201" formatCode="#,##0.000"/>
    <numFmt numFmtId="202" formatCode="#,##0.0000"/>
    <numFmt numFmtId="203" formatCode="#,##0.00000"/>
    <numFmt numFmtId="204" formatCode="#,##0.0"/>
    <numFmt numFmtId="205" formatCode="[$€-2]\ #,##0.00_);[Red]\([$€-2]\ #,##0.00\)"/>
  </numFmts>
  <fonts count="124">
    <font>
      <sz val="10"/>
      <name val="Arial"/>
      <family val="0"/>
    </font>
    <font>
      <u val="single"/>
      <sz val="10"/>
      <color indexed="12"/>
      <name val="Arial"/>
      <family val="2"/>
    </font>
    <font>
      <u val="single"/>
      <sz val="10"/>
      <color indexed="36"/>
      <name val="Arial"/>
      <family val="2"/>
    </font>
    <font>
      <sz val="14"/>
      <name val="Arial"/>
      <family val="2"/>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8"/>
      <color indexed="10"/>
      <name val="Tahoma"/>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i/>
      <sz val="9"/>
      <name val="Arial"/>
      <family val="2"/>
    </font>
    <font>
      <sz val="8"/>
      <name val="Tahoma"/>
      <family val="2"/>
    </font>
    <font>
      <sz val="18"/>
      <name val="Arial"/>
      <family val="2"/>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b/>
      <u val="single"/>
      <sz val="10"/>
      <name val="Arial"/>
      <family val="2"/>
    </font>
    <font>
      <sz val="10"/>
      <color indexed="8"/>
      <name val="Arial"/>
      <family val="2"/>
    </font>
    <font>
      <sz val="12"/>
      <color indexed="12"/>
      <name val="Arial"/>
      <family val="2"/>
    </font>
    <font>
      <sz val="11"/>
      <color indexed="12"/>
      <name val="Arial"/>
      <family val="2"/>
    </font>
    <font>
      <b/>
      <sz val="9"/>
      <color indexed="12"/>
      <name val="Arial"/>
      <family val="2"/>
    </font>
    <font>
      <b/>
      <i/>
      <sz val="9"/>
      <color indexed="10"/>
      <name val="Arial"/>
      <family val="2"/>
    </font>
    <font>
      <sz val="10"/>
      <name val="Times New Roman"/>
      <family val="1"/>
    </font>
    <font>
      <sz val="11"/>
      <color indexed="9"/>
      <name val="Arial"/>
      <family val="2"/>
    </font>
    <font>
      <b/>
      <sz val="9"/>
      <name val="Tahoma"/>
      <family val="2"/>
    </font>
    <font>
      <sz val="48"/>
      <name val="Arial"/>
      <family val="2"/>
    </font>
    <font>
      <sz val="9"/>
      <name val="Tahoma"/>
      <family val="2"/>
    </font>
    <font>
      <b/>
      <sz val="12"/>
      <color indexed="10"/>
      <name val="Arial"/>
      <family val="2"/>
    </font>
    <font>
      <sz val="10"/>
      <name val="Tahoma"/>
      <family val="2"/>
    </font>
    <font>
      <b/>
      <sz val="10"/>
      <name val="Tahoma"/>
      <family val="2"/>
    </font>
    <font>
      <u val="single"/>
      <sz val="10"/>
      <name val="Tahoma"/>
      <family val="2"/>
    </font>
    <font>
      <u val="single"/>
      <sz val="9"/>
      <name val="Tahoma"/>
      <family val="2"/>
    </font>
    <font>
      <i/>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Arial"/>
      <family val="2"/>
    </font>
    <font>
      <sz val="12"/>
      <name val="Calibri"/>
      <family val="2"/>
    </font>
    <font>
      <b/>
      <sz val="9"/>
      <color indexed="9"/>
      <name val="Arial"/>
      <family val="2"/>
    </font>
    <font>
      <sz val="12"/>
      <color indexed="10"/>
      <name val="Arial"/>
      <family val="2"/>
    </font>
    <font>
      <b/>
      <sz val="10"/>
      <color indexed="9"/>
      <name val="Arial"/>
      <family val="2"/>
    </font>
    <font>
      <b/>
      <sz val="36"/>
      <name val="Calibri"/>
      <family val="2"/>
    </font>
    <font>
      <b/>
      <sz val="10"/>
      <color indexed="18"/>
      <name val="Arial"/>
      <family val="2"/>
    </font>
    <font>
      <sz val="11"/>
      <color indexed="8"/>
      <name val="Arial"/>
      <family val="2"/>
    </font>
    <font>
      <b/>
      <sz val="16"/>
      <name val="Calibri"/>
      <family val="2"/>
    </font>
    <font>
      <b/>
      <sz val="10"/>
      <color indexed="60"/>
      <name val="Arial"/>
      <family val="2"/>
    </font>
    <font>
      <sz val="8"/>
      <name val="Segoe UI"/>
      <family val="2"/>
    </font>
    <font>
      <b/>
      <i/>
      <sz val="12"/>
      <color indexed="8"/>
      <name val="Arial"/>
      <family val="0"/>
    </font>
    <font>
      <b/>
      <sz val="12"/>
      <color indexed="8"/>
      <name val="Arial"/>
      <family val="0"/>
    </font>
    <font>
      <b/>
      <sz val="14"/>
      <color indexed="8"/>
      <name val="Arial"/>
      <family val="0"/>
    </font>
    <font>
      <b/>
      <sz val="11"/>
      <color indexed="8"/>
      <name val="Arial"/>
      <family val="0"/>
    </font>
    <font>
      <sz val="10"/>
      <color indexed="8"/>
      <name val="Calibri"/>
      <family val="0"/>
    </font>
    <font>
      <b/>
      <u val="single"/>
      <sz val="10"/>
      <color indexed="8"/>
      <name val="Calibri"/>
      <family val="0"/>
    </font>
    <font>
      <b/>
      <u val="single"/>
      <sz val="10"/>
      <color indexed="40"/>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rgb="FF000000"/>
      <name val="Arial"/>
      <family val="2"/>
    </font>
    <font>
      <b/>
      <sz val="9"/>
      <color theme="0"/>
      <name val="Arial"/>
      <family val="2"/>
    </font>
    <font>
      <sz val="10"/>
      <color rgb="FF000000"/>
      <name val="Arial"/>
      <family val="2"/>
    </font>
    <font>
      <b/>
      <sz val="10"/>
      <color rgb="FFFF0000"/>
      <name val="Arial"/>
      <family val="2"/>
    </font>
    <font>
      <sz val="10"/>
      <color theme="0"/>
      <name val="Arial"/>
      <family val="2"/>
    </font>
    <font>
      <sz val="11"/>
      <color theme="0"/>
      <name val="Arial"/>
      <family val="2"/>
    </font>
    <font>
      <sz val="10"/>
      <color rgb="FFFF0000"/>
      <name val="Arial"/>
      <family val="2"/>
    </font>
    <font>
      <sz val="12"/>
      <color rgb="FFFF0000"/>
      <name val="Arial"/>
      <family val="2"/>
    </font>
    <font>
      <b/>
      <sz val="10"/>
      <color theme="0"/>
      <name val="Arial"/>
      <family val="2"/>
    </font>
    <font>
      <b/>
      <sz val="10"/>
      <color rgb="FFC00000"/>
      <name val="Arial"/>
      <family val="2"/>
    </font>
    <font>
      <sz val="11"/>
      <color theme="1"/>
      <name val="Arial"/>
      <family val="2"/>
    </font>
    <font>
      <b/>
      <sz val="10"/>
      <color theme="3" tint="-0.24997000396251678"/>
      <name val="Arial"/>
      <family val="2"/>
    </font>
    <font>
      <b/>
      <sz val="8"/>
      <name val="Arial"/>
      <family val="2"/>
    </font>
  </fonts>
  <fills count="18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41"/>
        <bgColor indexed="64"/>
      </patternFill>
    </fill>
    <fill>
      <patternFill patternType="solid">
        <fgColor indexed="65"/>
        <bgColor indexed="64"/>
      </patternFill>
    </fill>
    <fill>
      <patternFill patternType="solid">
        <fgColor indexed="9"/>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patternFill patternType="solid">
        <fgColor indexed="43"/>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4" tint="-0.24997000396251678"/>
        <bgColor indexed="64"/>
      </pattern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patternFill patternType="gray0625"/>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gradientFill type="path">
        <stop position="0">
          <color theme="4" tint="0.8000100255012512"/>
        </stop>
        <stop position="1">
          <color theme="4" tint="0.40000998973846436"/>
        </stop>
      </gradientFill>
    </fill>
    <fill>
      <patternFill patternType="solid">
        <fgColor indexed="13"/>
        <bgColor indexed="64"/>
      </pattern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type="path">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2509700059890747"/>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stop position="0">
          <color theme="0"/>
        </stop>
        <stop position="1">
          <color theme="4"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degree="90">
        <stop position="0">
          <color theme="0"/>
        </stop>
        <stop position="1">
          <color theme="0" tint="-0.49801999330520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type="path" left="0.5" right="0.5" top="0.5" bottom="0.5">
        <stop position="0">
          <color theme="0"/>
        </stop>
        <stop position="1">
          <color theme="3" tint="0.40000998973846436"/>
        </stop>
      </gradientFill>
    </fill>
    <fill>
      <gradientFill>
        <stop position="0">
          <color theme="0"/>
        </stop>
        <stop position="1">
          <color theme="4" tint="0.40000998973846436"/>
        </stop>
      </gradientFill>
    </fill>
    <fill>
      <gradientFill type="path" left="0.5" right="0.5" top="0.5" bottom="0.5">
        <stop position="0">
          <color theme="0"/>
        </stop>
        <stop position="1">
          <color theme="3" tint="0.40000998973846436"/>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
      <gradientFill>
        <stop position="0">
          <color theme="0"/>
        </stop>
        <stop position="1">
          <color theme="0" tint="-0.14901000261306763"/>
        </stop>
      </gradientFill>
    </fill>
  </fills>
  <borders count="9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medium">
        <color theme="9" tint="-0.4999699890613556"/>
      </bottom>
    </border>
    <border>
      <left/>
      <right style="medium">
        <color theme="4" tint="-0.24993999302387238"/>
      </right>
      <top style="medium">
        <color theme="4" tint="-0.24993999302387238"/>
      </top>
      <bottom/>
    </border>
    <border>
      <left/>
      <right style="medium">
        <color theme="4" tint="-0.24993999302387238"/>
      </right>
      <top/>
      <bottom/>
    </border>
    <border>
      <left/>
      <right style="medium">
        <color theme="4" tint="-0.24993999302387238"/>
      </right>
      <top/>
      <bottom style="medium">
        <color theme="4" tint="-0.24993999302387238"/>
      </bottom>
    </border>
    <border>
      <left style="medium"/>
      <right style="medium"/>
      <top style="medium"/>
      <bottom style="mediu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thin"/>
      <right>
        <color indexed="63"/>
      </right>
      <top style="double"/>
      <bottom style="thin"/>
    </border>
    <border>
      <left style="thin"/>
      <right style="thin"/>
      <top style="double"/>
      <bottom style="thin"/>
    </border>
    <border>
      <left/>
      <right/>
      <top style="medium">
        <color theme="0"/>
      </top>
      <bottom/>
    </border>
    <border>
      <left/>
      <right style="medium">
        <color theme="0"/>
      </right>
      <top style="medium">
        <color theme="0"/>
      </top>
      <bottom/>
    </border>
    <border>
      <left style="medium">
        <color theme="3" tint="-0.24993999302387238"/>
      </left>
      <right>
        <color indexed="63"/>
      </right>
      <top style="medium">
        <color theme="3" tint="-0.24993999302387238"/>
      </top>
      <bottom>
        <color indexed="63"/>
      </bottom>
    </border>
    <border>
      <left>
        <color indexed="63"/>
      </left>
      <right>
        <color indexed="63"/>
      </right>
      <top style="medium">
        <color theme="3" tint="-0.24993999302387238"/>
      </top>
      <bottom>
        <color indexed="63"/>
      </bottom>
    </border>
    <border>
      <left style="medium">
        <color theme="3" tint="-0.24993999302387238"/>
      </left>
      <right>
        <color indexed="63"/>
      </right>
      <top>
        <color indexed="63"/>
      </top>
      <bottom>
        <color indexed="63"/>
      </bottom>
    </border>
    <border>
      <left style="medium">
        <color theme="3" tint="-0.24993999302387238"/>
      </left>
      <right>
        <color indexed="63"/>
      </right>
      <top>
        <color indexed="63"/>
      </top>
      <bottom style="medium">
        <color theme="3" tint="-0.24993999302387238"/>
      </bottom>
    </border>
    <border>
      <left>
        <color indexed="63"/>
      </left>
      <right>
        <color indexed="63"/>
      </right>
      <top>
        <color indexed="63"/>
      </top>
      <bottom style="medium">
        <color theme="3" tint="-0.24993999302387238"/>
      </bottom>
    </border>
    <border>
      <left/>
      <right/>
      <top style="thin">
        <color theme="4" tint="-0.24993999302387238"/>
      </top>
      <bottom/>
    </border>
    <border>
      <left/>
      <right style="thin">
        <color theme="4" tint="-0.24993999302387238"/>
      </right>
      <top/>
      <bottom/>
    </border>
    <border>
      <left/>
      <right/>
      <top style="thin">
        <color theme="4" tint="-0.24993999302387238"/>
      </top>
      <bottom style="thin">
        <color theme="4" tint="-0.24993999302387238"/>
      </bottom>
    </border>
    <border>
      <left style="thin">
        <color theme="4" tint="-0.24993999302387238"/>
      </left>
      <right>
        <color indexed="63"/>
      </right>
      <top>
        <color indexed="63"/>
      </top>
      <bottom>
        <color indexed="63"/>
      </bottom>
    </border>
    <border>
      <left>
        <color indexed="63"/>
      </left>
      <right style="medium">
        <color theme="3" tint="-0.24993999302387238"/>
      </right>
      <top style="medium">
        <color theme="3" tint="-0.24993999302387238"/>
      </top>
      <bottom>
        <color indexed="63"/>
      </bottom>
    </border>
    <border>
      <left>
        <color indexed="63"/>
      </left>
      <right style="medium">
        <color theme="3" tint="-0.24993999302387238"/>
      </right>
      <top>
        <color indexed="63"/>
      </top>
      <bottom>
        <color indexed="63"/>
      </bottom>
    </border>
    <border>
      <left>
        <color indexed="63"/>
      </left>
      <right style="medium">
        <color theme="3" tint="-0.24993999302387238"/>
      </right>
      <top>
        <color indexed="63"/>
      </top>
      <bottom style="medium">
        <color theme="3" tint="-0.24993999302387238"/>
      </bottom>
    </border>
    <border>
      <left style="medium">
        <color theme="4" tint="-0.24993999302387238"/>
      </left>
      <right/>
      <top style="medium">
        <color theme="4" tint="-0.24993999302387238"/>
      </top>
      <bottom/>
    </border>
    <border>
      <left/>
      <right/>
      <top style="medium">
        <color theme="4" tint="-0.24993999302387238"/>
      </top>
      <bottom/>
    </border>
    <border>
      <left style="medium">
        <color theme="4" tint="-0.24993999302387238"/>
      </left>
      <right/>
      <top/>
      <bottom/>
    </border>
    <border>
      <left style="medium">
        <color theme="4" tint="-0.24993999302387238"/>
      </left>
      <right/>
      <top/>
      <bottom style="medium">
        <color theme="4" tint="-0.24993999302387238"/>
      </bottom>
    </border>
    <border>
      <left/>
      <right/>
      <top/>
      <bottom style="medium">
        <color theme="4" tint="-0.24993999302387238"/>
      </bottom>
    </border>
    <border>
      <left style="thin"/>
      <right/>
      <top style="medium">
        <color theme="0"/>
      </top>
      <bottom style="thin"/>
    </border>
    <border>
      <left/>
      <right style="medium">
        <color theme="0"/>
      </right>
      <top style="medium">
        <color theme="0"/>
      </top>
      <bottom style="thin"/>
    </border>
    <border>
      <left style="medium">
        <color theme="0"/>
      </left>
      <right/>
      <top style="medium">
        <color theme="0"/>
      </top>
      <bottom style="thin"/>
    </border>
    <border>
      <left>
        <color indexed="63"/>
      </left>
      <right style="thin"/>
      <top style="thin"/>
      <bottom style="thin"/>
    </border>
    <border>
      <left style="double"/>
      <right style="double"/>
      <top style="thin"/>
      <bottom style="thin"/>
    </border>
    <border>
      <left style="thin">
        <color theme="4" tint="-0.24993999302387238"/>
      </left>
      <right style="thin">
        <color theme="4" tint="-0.24993999302387238"/>
      </right>
      <top style="thin">
        <color theme="4" tint="-0.24993999302387238"/>
      </top>
      <bottom style="thin">
        <color theme="4" tint="-0.24993999302387238"/>
      </bottom>
    </border>
    <border>
      <left style="medium">
        <color theme="0"/>
      </left>
      <right style="medium">
        <color theme="0"/>
      </right>
      <top style="thin"/>
      <bottom/>
    </border>
    <border>
      <left style="medium">
        <color theme="0"/>
      </left>
      <right style="medium">
        <color theme="0"/>
      </right>
      <top/>
      <bottom/>
    </border>
    <border>
      <left style="medium">
        <color theme="0"/>
      </left>
      <right style="medium">
        <color theme="0"/>
      </right>
      <top/>
      <bottom style="thin"/>
    </border>
    <border>
      <left>
        <color indexed="63"/>
      </left>
      <right style="medium">
        <color theme="0"/>
      </right>
      <top style="thin"/>
      <bottom>
        <color indexed="63"/>
      </bottom>
    </border>
    <border>
      <left style="medium">
        <color theme="0"/>
      </left>
      <right style="thin"/>
      <top style="thin"/>
      <bottom/>
    </border>
    <border>
      <left style="medium">
        <color theme="0"/>
      </left>
      <right style="thin"/>
      <top/>
      <bottom/>
    </border>
    <border>
      <left style="medium">
        <color theme="0"/>
      </left>
      <right style="thin"/>
      <top/>
      <bottom style="thin"/>
    </border>
    <border>
      <left style="medium">
        <color theme="0"/>
      </left>
      <right style="medium">
        <color theme="0"/>
      </right>
      <top style="medium">
        <color theme="0"/>
      </top>
      <bottom/>
    </border>
    <border>
      <left style="medium">
        <color theme="0"/>
      </left>
      <right/>
      <top style="medium">
        <color theme="0"/>
      </top>
      <bottom/>
    </border>
    <border>
      <left style="thin"/>
      <right style="medium">
        <color theme="0"/>
      </right>
      <top style="medium">
        <color theme="0"/>
      </top>
      <bottom/>
    </border>
    <border>
      <left>
        <color indexed="63"/>
      </left>
      <right>
        <color indexed="63"/>
      </right>
      <top style="thin"/>
      <bottom style="thin"/>
    </border>
    <border>
      <left style="medium">
        <color indexed="15"/>
      </left>
      <right>
        <color indexed="63"/>
      </right>
      <top>
        <color indexed="63"/>
      </top>
      <bottom style="medium">
        <color indexed="15"/>
      </bottom>
    </border>
    <border>
      <left>
        <color indexed="63"/>
      </left>
      <right>
        <color indexed="63"/>
      </right>
      <top>
        <color indexed="63"/>
      </top>
      <bottom style="medium">
        <color indexed="15"/>
      </bottom>
    </border>
    <border>
      <left>
        <color indexed="63"/>
      </left>
      <right style="medium">
        <color indexed="15"/>
      </right>
      <top>
        <color indexed="63"/>
      </top>
      <bottom style="medium">
        <color indexed="15"/>
      </bottom>
    </border>
    <border>
      <left style="medium">
        <color indexed="15"/>
      </left>
      <right>
        <color indexed="63"/>
      </right>
      <top style="medium">
        <color indexed="15"/>
      </top>
      <bottom>
        <color indexed="63"/>
      </bottom>
    </border>
    <border>
      <left>
        <color indexed="63"/>
      </left>
      <right>
        <color indexed="63"/>
      </right>
      <top style="medium">
        <color indexed="15"/>
      </top>
      <bottom>
        <color indexed="63"/>
      </bottom>
    </border>
    <border>
      <left>
        <color indexed="63"/>
      </left>
      <right style="medium">
        <color indexed="15"/>
      </right>
      <top style="medium">
        <color indexed="15"/>
      </top>
      <bottom>
        <color indexed="63"/>
      </bottom>
    </border>
    <border>
      <left style="medium">
        <color indexed="15"/>
      </left>
      <right>
        <color indexed="63"/>
      </right>
      <top>
        <color indexed="63"/>
      </top>
      <bottom>
        <color indexed="63"/>
      </bottom>
    </border>
    <border>
      <left>
        <color indexed="63"/>
      </left>
      <right style="medium">
        <color indexed="15"/>
      </right>
      <top>
        <color indexed="63"/>
      </top>
      <bottom>
        <color indexed="63"/>
      </bottom>
    </border>
    <border>
      <left>
        <color indexed="63"/>
      </left>
      <right>
        <color indexed="63"/>
      </right>
      <top style="medium">
        <color theme="9" tint="-0.4999699890613556"/>
      </top>
      <bottom style="medium">
        <color theme="9" tint="-0.4999699890613556"/>
      </bottom>
    </border>
    <border>
      <left>
        <color indexed="63"/>
      </left>
      <right>
        <color indexed="63"/>
      </right>
      <top style="medium">
        <color theme="9" tint="-0.4999699890613556"/>
      </top>
      <bottom>
        <color indexed="63"/>
      </bottom>
    </border>
    <border>
      <left>
        <color indexed="63"/>
      </left>
      <right style="dashed">
        <color indexed="12"/>
      </right>
      <top>
        <color indexed="63"/>
      </top>
      <bottom>
        <color indexed="63"/>
      </bottom>
    </border>
    <border>
      <left style="dashed">
        <color indexed="12"/>
      </left>
      <right style="dashed">
        <color indexed="12"/>
      </right>
      <top>
        <color indexed="63"/>
      </top>
      <bottom>
        <color indexed="63"/>
      </bottom>
    </border>
    <border>
      <left>
        <color indexed="63"/>
      </left>
      <right style="double"/>
      <top>
        <color indexed="63"/>
      </top>
      <bottom>
        <color indexed="63"/>
      </bottom>
    </border>
    <border>
      <left style="dashed">
        <color indexed="12"/>
      </left>
      <right>
        <color indexed="63"/>
      </right>
      <top>
        <color indexed="63"/>
      </top>
      <bottom>
        <color indexed="63"/>
      </bottom>
    </border>
    <border>
      <left>
        <color indexed="63"/>
      </left>
      <right style="medium">
        <color theme="0"/>
      </right>
      <top/>
      <bottom>
        <color indexed="63"/>
      </bottom>
    </border>
    <border>
      <left style="double"/>
      <right>
        <color indexed="63"/>
      </right>
      <top>
        <color indexed="63"/>
      </top>
      <bottom>
        <color indexed="63"/>
      </bottom>
    </border>
    <border>
      <left style="medium">
        <color theme="0" tint="-0.4999699890613556"/>
      </left>
      <right>
        <color indexed="63"/>
      </right>
      <top style="medium">
        <color theme="0" tint="-0.4999699890613556"/>
      </top>
      <bottom style="medium">
        <color theme="0" tint="-0.4999699890613556"/>
      </bottom>
    </border>
    <border>
      <left>
        <color indexed="63"/>
      </left>
      <right>
        <color indexed="63"/>
      </right>
      <top style="medium">
        <color theme="0" tint="-0.4999699890613556"/>
      </top>
      <bottom style="medium">
        <color theme="0" tint="-0.4999699890613556"/>
      </bottom>
    </border>
    <border>
      <left>
        <color indexed="63"/>
      </left>
      <right style="medium">
        <color theme="0" tint="-0.4999699890613556"/>
      </right>
      <top style="medium">
        <color theme="0" tint="-0.4999699890613556"/>
      </top>
      <bottom style="medium">
        <color theme="0" tint="-0.4999699890613556"/>
      </bottom>
    </border>
    <border>
      <left>
        <color indexed="63"/>
      </left>
      <right style="double">
        <color theme="9" tint="-0.4999699890613556"/>
      </right>
      <top>
        <color indexed="63"/>
      </top>
      <bottom>
        <color indexed="63"/>
      </bottom>
    </border>
    <border>
      <left/>
      <right/>
      <top/>
      <bottom style="medium">
        <color theme="0"/>
      </bottom>
    </border>
    <border>
      <left>
        <color indexed="63"/>
      </left>
      <right style="medium">
        <color theme="0"/>
      </right>
      <top/>
      <bottom style="medium">
        <color theme="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5" fillId="20" borderId="0" applyNumberFormat="0" applyBorder="0" applyAlignment="0" applyProtection="0"/>
    <xf numFmtId="0" fontId="95" fillId="21" borderId="0" applyNumberFormat="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6" fillId="0" borderId="0" applyNumberFormat="0" applyFill="0" applyBorder="0" applyAlignment="0" applyProtection="0"/>
    <xf numFmtId="0" fontId="97" fillId="26" borderId="1" applyNumberFormat="0" applyAlignment="0" applyProtection="0"/>
    <xf numFmtId="0" fontId="98" fillId="0" borderId="2" applyNumberFormat="0" applyFill="0" applyAlignment="0" applyProtection="0"/>
    <xf numFmtId="0" fontId="99" fillId="27" borderId="1" applyNumberFormat="0" applyAlignment="0" applyProtection="0"/>
    <xf numFmtId="172" fontId="0" fillId="0" borderId="0" applyFont="0" applyFill="0" applyBorder="0" applyAlignment="0" applyProtection="0"/>
    <xf numFmtId="0" fontId="100" fillId="28"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1" fillId="29" borderId="0" applyNumberFormat="0" applyBorder="0" applyAlignment="0" applyProtection="0"/>
    <xf numFmtId="0" fontId="43" fillId="0" borderId="0">
      <alignment/>
      <protection/>
    </xf>
    <xf numFmtId="0" fontId="0" fillId="30" borderId="3" applyNumberFormat="0" applyFont="0" applyAlignment="0" applyProtection="0"/>
    <xf numFmtId="9" fontId="0" fillId="0" borderId="0" applyFont="0" applyFill="0" applyBorder="0" applyAlignment="0" applyProtection="0"/>
    <xf numFmtId="0" fontId="102" fillId="31" borderId="0" applyNumberFormat="0" applyBorder="0" applyAlignment="0" applyProtection="0"/>
    <xf numFmtId="0" fontId="103" fillId="26" borderId="4" applyNumberFormat="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6" fillId="0" borderId="5" applyNumberFormat="0" applyFill="0" applyAlignment="0" applyProtection="0"/>
    <xf numFmtId="0" fontId="107" fillId="0" borderId="6" applyNumberFormat="0" applyFill="0" applyAlignment="0" applyProtection="0"/>
    <xf numFmtId="0" fontId="108" fillId="0" borderId="7" applyNumberFormat="0" applyFill="0" applyAlignment="0" applyProtection="0"/>
    <xf numFmtId="0" fontId="108" fillId="0" borderId="0" applyNumberFormat="0" applyFill="0" applyBorder="0" applyAlignment="0" applyProtection="0"/>
    <xf numFmtId="0" fontId="109" fillId="0" borderId="8" applyNumberFormat="0" applyFill="0" applyAlignment="0" applyProtection="0"/>
    <xf numFmtId="0" fontId="110" fillId="32" borderId="9" applyNumberFormat="0" applyAlignment="0" applyProtection="0"/>
  </cellStyleXfs>
  <cellXfs count="874">
    <xf numFmtId="0" fontId="0" fillId="0" borderId="0" xfId="0" applyAlignment="1">
      <alignment/>
    </xf>
    <xf numFmtId="0" fontId="0" fillId="0" borderId="0" xfId="0" applyFont="1" applyAlignment="1" applyProtection="1">
      <alignment horizontal="left" wrapText="1"/>
      <protection/>
    </xf>
    <xf numFmtId="0" fontId="4" fillId="0" borderId="0" xfId="0" applyFont="1" applyAlignment="1" applyProtection="1">
      <alignment/>
      <protection/>
    </xf>
    <xf numFmtId="0" fontId="4" fillId="0" borderId="0" xfId="0" applyFont="1" applyAlignment="1" applyProtection="1">
      <alignment horizontal="center"/>
      <protection/>
    </xf>
    <xf numFmtId="0" fontId="4" fillId="0" borderId="0" xfId="0" applyFont="1" applyFill="1" applyBorder="1" applyAlignment="1" applyProtection="1">
      <alignment horizontal="left" wrapText="1"/>
      <protection/>
    </xf>
    <xf numFmtId="0" fontId="3" fillId="0" borderId="0" xfId="0" applyFont="1" applyFill="1" applyBorder="1" applyAlignment="1" applyProtection="1">
      <alignment horizontal="left" wrapText="1"/>
      <protection/>
    </xf>
    <xf numFmtId="0" fontId="4" fillId="0" borderId="0" xfId="0" applyFont="1" applyAlignment="1" applyProtection="1">
      <alignment horizontal="lef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9" fillId="0" borderId="0" xfId="0" applyFont="1" applyAlignment="1" applyProtection="1">
      <alignment horizontal="left" wrapText="1"/>
      <protection/>
    </xf>
    <xf numFmtId="0" fontId="0" fillId="0" borderId="0" xfId="0" applyAlignment="1" applyProtection="1">
      <alignment horizontal="center" wrapText="1"/>
      <protection/>
    </xf>
    <xf numFmtId="184" fontId="4" fillId="0" borderId="0" xfId="0" applyNumberFormat="1" applyFont="1" applyFill="1" applyBorder="1" applyAlignment="1" applyProtection="1">
      <alignment horizontal="left" wrapText="1"/>
      <protection/>
    </xf>
    <xf numFmtId="0" fontId="10" fillId="0" borderId="0" xfId="0" applyFont="1" applyFill="1" applyBorder="1" applyAlignment="1" applyProtection="1">
      <alignment horizontal="center" wrapText="1"/>
      <protection/>
    </xf>
    <xf numFmtId="0" fontId="4" fillId="0" borderId="0" xfId="0" applyFont="1" applyFill="1" applyAlignment="1" applyProtection="1">
      <alignment horizontal="left" wrapText="1"/>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14" fillId="0" borderId="0" xfId="0" applyFont="1" applyAlignment="1" applyProtection="1">
      <alignment horizontal="left"/>
      <protection/>
    </xf>
    <xf numFmtId="0" fontId="14" fillId="0" borderId="0" xfId="0" applyFont="1" applyFill="1" applyBorder="1" applyAlignment="1" applyProtection="1">
      <alignment horizontal="left"/>
      <protection/>
    </xf>
    <xf numFmtId="0" fontId="0" fillId="0" borderId="0" xfId="0" applyFont="1" applyAlignment="1" applyProtection="1">
      <alignment/>
      <protection/>
    </xf>
    <xf numFmtId="0" fontId="11" fillId="0" borderId="0" xfId="0" applyFont="1" applyAlignment="1" applyProtection="1">
      <alignment/>
      <protection/>
    </xf>
    <xf numFmtId="0" fontId="19" fillId="0" borderId="0" xfId="0" applyFont="1" applyFill="1" applyBorder="1" applyAlignment="1" applyProtection="1">
      <alignment horizontal="center" vertical="center" wrapText="1"/>
      <protection/>
    </xf>
    <xf numFmtId="0" fontId="14"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right" wrapText="1"/>
      <protection/>
    </xf>
    <xf numFmtId="0" fontId="11" fillId="0" borderId="0" xfId="0" applyFont="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5" fillId="0" borderId="0" xfId="0" applyFont="1" applyFill="1" applyBorder="1" applyAlignment="1" applyProtection="1">
      <alignment horizontal="righ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5" fillId="0" borderId="0" xfId="0" applyNumberFormat="1" applyFont="1" applyFill="1" applyBorder="1" applyAlignment="1" applyProtection="1">
      <alignment horizontal="center" vertical="center" wrapText="1"/>
      <protection/>
    </xf>
    <xf numFmtId="0" fontId="11" fillId="0" borderId="0" xfId="0" applyFont="1" applyAlignment="1" applyProtection="1">
      <alignment/>
      <protection/>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protection/>
    </xf>
    <xf numFmtId="0" fontId="11" fillId="0" borderId="0" xfId="0" applyFont="1" applyFill="1" applyAlignment="1" applyProtection="1">
      <alignment/>
      <protection/>
    </xf>
    <xf numFmtId="0" fontId="20" fillId="0" borderId="0" xfId="0" applyFont="1" applyFill="1" applyAlignment="1" applyProtection="1">
      <alignment horizontal="right"/>
      <protection/>
    </xf>
    <xf numFmtId="0" fontId="11" fillId="0" borderId="0" xfId="0" applyFont="1" applyFill="1" applyBorder="1" applyAlignment="1" applyProtection="1">
      <alignment horizontal="center"/>
      <protection/>
    </xf>
    <xf numFmtId="0" fontId="4" fillId="0" borderId="0" xfId="0" applyFont="1" applyBorder="1" applyAlignment="1" applyProtection="1">
      <alignment horizontal="center"/>
      <protection/>
    </xf>
    <xf numFmtId="0" fontId="4" fillId="0" borderId="0" xfId="0" applyFont="1" applyAlignment="1" applyProtection="1">
      <alignment wrapText="1"/>
      <protection/>
    </xf>
    <xf numFmtId="0" fontId="4" fillId="0" borderId="0" xfId="0" applyFont="1" applyFill="1" applyBorder="1" applyAlignment="1" applyProtection="1">
      <alignment horizontal="right"/>
      <protection/>
    </xf>
    <xf numFmtId="0" fontId="4" fillId="0" borderId="0" xfId="0" applyFont="1" applyBorder="1" applyAlignment="1" applyProtection="1">
      <alignment wrapText="1"/>
      <protection/>
    </xf>
    <xf numFmtId="0" fontId="4"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24" fillId="0" borderId="0" xfId="0" applyFont="1" applyFill="1" applyBorder="1" applyAlignment="1" applyProtection="1">
      <alignment horizontal="left" wrapText="1"/>
      <protection/>
    </xf>
    <xf numFmtId="0" fontId="25" fillId="0" borderId="0" xfId="45"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0" fillId="0" borderId="0" xfId="0" applyFont="1" applyAlignment="1" applyProtection="1">
      <alignment wrapText="1"/>
      <protection/>
    </xf>
    <xf numFmtId="0" fontId="0" fillId="0" borderId="0" xfId="0" applyFont="1" applyAlignment="1" applyProtection="1">
      <alignment wrapText="1"/>
      <protection/>
    </xf>
    <xf numFmtId="0" fontId="11" fillId="0" borderId="0" xfId="0" applyFont="1" applyBorder="1" applyAlignment="1" applyProtection="1">
      <alignment horizontal="left" vertical="center" wrapText="1"/>
      <protection/>
    </xf>
    <xf numFmtId="0" fontId="11" fillId="0" borderId="0" xfId="0" applyFont="1" applyBorder="1" applyAlignment="1" applyProtection="1">
      <alignment/>
      <protection/>
    </xf>
    <xf numFmtId="0" fontId="11" fillId="0" borderId="0" xfId="0" applyFont="1" applyBorder="1" applyAlignment="1" applyProtection="1">
      <alignment horizontal="right" vertical="center"/>
      <protection/>
    </xf>
    <xf numFmtId="0" fontId="0" fillId="0" borderId="10" xfId="0" applyFont="1" applyBorder="1" applyAlignment="1" applyProtection="1">
      <alignment/>
      <protection/>
    </xf>
    <xf numFmtId="0" fontId="4" fillId="0" borderId="10" xfId="0" applyFont="1" applyFill="1" applyBorder="1" applyAlignment="1" applyProtection="1">
      <alignment horizontal="left" vertical="center"/>
      <protection/>
    </xf>
    <xf numFmtId="0" fontId="10" fillId="0" borderId="10" xfId="0" applyFont="1" applyBorder="1" applyAlignment="1" applyProtection="1">
      <alignment wrapText="1"/>
      <protection/>
    </xf>
    <xf numFmtId="0" fontId="4" fillId="0" borderId="0" xfId="0" applyFont="1" applyFill="1" applyBorder="1" applyAlignment="1" applyProtection="1">
      <alignment horizontal="left" vertical="center"/>
      <protection/>
    </xf>
    <xf numFmtId="0" fontId="4" fillId="0" borderId="11" xfId="0" applyFont="1" applyBorder="1" applyAlignment="1" applyProtection="1">
      <alignment vertical="top" wrapText="1"/>
      <protection/>
    </xf>
    <xf numFmtId="0" fontId="4" fillId="0" borderId="0" xfId="0" applyFont="1" applyBorder="1" applyAlignment="1" applyProtection="1">
      <alignment vertical="top" wrapText="1"/>
      <protection/>
    </xf>
    <xf numFmtId="0" fontId="11" fillId="0" borderId="0" xfId="0" applyFont="1" applyFill="1" applyBorder="1" applyAlignment="1" applyProtection="1">
      <alignment horizontal="right" vertical="center"/>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0" fontId="4" fillId="0" borderId="0" xfId="0" applyFont="1" applyFill="1" applyBorder="1" applyAlignment="1" applyProtection="1">
      <alignment vertical="center" wrapText="1"/>
      <protection/>
    </xf>
    <xf numFmtId="49" fontId="4" fillId="0" borderId="0" xfId="0" applyNumberFormat="1" applyFont="1" applyFill="1" applyBorder="1" applyAlignment="1" applyProtection="1">
      <alignment horizontal="left" wrapText="1"/>
      <protection/>
    </xf>
    <xf numFmtId="49" fontId="4"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1" fillId="0" borderId="0" xfId="0" applyFont="1" applyFill="1" applyBorder="1" applyAlignment="1" applyProtection="1">
      <alignment horizontal="lef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wrapText="1"/>
      <protection/>
    </xf>
    <xf numFmtId="0" fontId="5" fillId="0" borderId="0" xfId="0" applyFont="1" applyFill="1" applyBorder="1" applyAlignment="1" applyProtection="1">
      <alignment horizontal="left" wrapText="1"/>
      <protection/>
    </xf>
    <xf numFmtId="49" fontId="11" fillId="0" borderId="0" xfId="0" applyNumberFormat="1" applyFont="1" applyFill="1" applyBorder="1" applyAlignment="1" applyProtection="1">
      <alignment horizontal="left"/>
      <protection/>
    </xf>
    <xf numFmtId="49" fontId="11" fillId="0" borderId="0" xfId="0" applyNumberFormat="1" applyFont="1" applyFill="1" applyBorder="1" applyAlignment="1" applyProtection="1">
      <alignment horizontal="left" wrapText="1"/>
      <protection/>
    </xf>
    <xf numFmtId="0" fontId="35" fillId="0" borderId="0" xfId="45"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8" fillId="0" borderId="10" xfId="0" applyFont="1" applyFill="1" applyBorder="1" applyAlignment="1" applyProtection="1">
      <alignment horizontal="left" vertical="center" wrapText="1"/>
      <protection/>
    </xf>
    <xf numFmtId="49" fontId="4" fillId="0" borderId="10" xfId="0" applyNumberFormat="1" applyFont="1" applyFill="1" applyBorder="1" applyAlignment="1" applyProtection="1">
      <alignment horizontal="left" vertical="center" wrapText="1"/>
      <protection/>
    </xf>
    <xf numFmtId="49" fontId="4" fillId="0" borderId="0" xfId="0" applyNumberFormat="1" applyFont="1" applyFill="1" applyBorder="1" applyAlignment="1" applyProtection="1">
      <alignment horizontal="left"/>
      <protection/>
    </xf>
    <xf numFmtId="0" fontId="4" fillId="0" borderId="0" xfId="0" applyFont="1" applyFill="1" applyBorder="1" applyAlignment="1" applyProtection="1">
      <alignment/>
      <protection/>
    </xf>
    <xf numFmtId="0" fontId="4" fillId="0" borderId="0" xfId="0" applyFont="1" applyFill="1" applyBorder="1" applyAlignment="1" applyProtection="1">
      <alignment horizontal="right" vertical="center"/>
      <protection/>
    </xf>
    <xf numFmtId="41" fontId="5" fillId="0" borderId="0" xfId="0" applyNumberFormat="1" applyFont="1" applyFill="1" applyBorder="1" applyAlignment="1" applyProtection="1">
      <alignment horizontal="right" vertical="center"/>
      <protection/>
    </xf>
    <xf numFmtId="0" fontId="21" fillId="0" borderId="0" xfId="0" applyFont="1" applyBorder="1" applyAlignment="1" applyProtection="1">
      <alignment horizontal="right"/>
      <protection/>
    </xf>
    <xf numFmtId="0" fontId="35" fillId="0" borderId="0" xfId="45" applyFont="1" applyFill="1" applyBorder="1" applyAlignment="1" applyProtection="1">
      <alignment horizontal="left"/>
      <protection/>
    </xf>
    <xf numFmtId="0" fontId="4"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wrapText="1"/>
      <protection/>
    </xf>
    <xf numFmtId="0" fontId="0" fillId="0" borderId="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right" vertical="center" wrapText="1"/>
      <protection/>
    </xf>
    <xf numFmtId="0" fontId="0" fillId="33" borderId="0" xfId="0" applyFont="1" applyFill="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11" fillId="0" borderId="0" xfId="0" applyNumberFormat="1" applyFont="1" applyFill="1" applyBorder="1" applyAlignment="1" applyProtection="1">
      <alignment horizontal="right" vertical="center" wrapText="1"/>
      <protection/>
    </xf>
    <xf numFmtId="0" fontId="0" fillId="0" borderId="10" xfId="0" applyFont="1" applyBorder="1" applyAlignment="1" applyProtection="1">
      <alignment vertical="center"/>
      <protection/>
    </xf>
    <xf numFmtId="0" fontId="0" fillId="0" borderId="10" xfId="0"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wrapText="1"/>
      <protection/>
    </xf>
    <xf numFmtId="49" fontId="0" fillId="34" borderId="11" xfId="0" applyNumberFormat="1" applyFont="1" applyFill="1" applyBorder="1" applyAlignment="1" applyProtection="1">
      <alignment horizontal="right" vertical="center" wrapText="1"/>
      <protection/>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41" fontId="0" fillId="0" borderId="0" xfId="0" applyNumberFormat="1" applyFont="1" applyAlignment="1" applyProtection="1">
      <alignment vertical="center"/>
      <protection/>
    </xf>
    <xf numFmtId="49" fontId="0"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left"/>
      <protection locked="0"/>
    </xf>
    <xf numFmtId="0" fontId="0" fillId="0" borderId="0" xfId="0" applyFont="1" applyAlignment="1" applyProtection="1">
      <alignment horizontal="left"/>
      <protection locked="0"/>
    </xf>
    <xf numFmtId="41" fontId="0" fillId="0" borderId="0" xfId="0" applyNumberFormat="1" applyFont="1" applyFill="1" applyBorder="1" applyAlignment="1" applyProtection="1">
      <alignment horizontal="left"/>
      <protection locked="0"/>
    </xf>
    <xf numFmtId="0" fontId="0" fillId="0" borderId="0" xfId="0" applyAlignment="1" applyProtection="1">
      <alignment/>
      <protection/>
    </xf>
    <xf numFmtId="0" fontId="11" fillId="0" borderId="0" xfId="0" applyFont="1" applyBorder="1" applyAlignment="1" applyProtection="1">
      <alignment horizontal="right" vertical="center" wrapText="1"/>
      <protection/>
    </xf>
    <xf numFmtId="0" fontId="5"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1" fillId="0" borderId="12" xfId="0" applyFont="1" applyBorder="1" applyAlignment="1" applyProtection="1">
      <alignment horizontal="left"/>
      <protection/>
    </xf>
    <xf numFmtId="0" fontId="11" fillId="0" borderId="13" xfId="0" applyFont="1" applyBorder="1" applyAlignment="1" applyProtection="1">
      <alignment horizontal="left"/>
      <protection/>
    </xf>
    <xf numFmtId="0" fontId="0" fillId="0" borderId="0" xfId="0" applyBorder="1" applyAlignment="1" applyProtection="1">
      <alignment/>
      <protection/>
    </xf>
    <xf numFmtId="0" fontId="0" fillId="0" borderId="14" xfId="0" applyBorder="1" applyAlignment="1" applyProtection="1">
      <alignment/>
      <protection/>
    </xf>
    <xf numFmtId="0" fontId="11" fillId="0" borderId="15" xfId="0" applyFont="1" applyBorder="1" applyAlignment="1" applyProtection="1">
      <alignment horizontal="center" vertical="center"/>
      <protection/>
    </xf>
    <xf numFmtId="0" fontId="0" fillId="0" borderId="0" xfId="0" applyFont="1" applyFill="1" applyAlignment="1" applyProtection="1">
      <alignment horizontal="right" vertical="center"/>
      <protection/>
    </xf>
    <xf numFmtId="49" fontId="0" fillId="0" borderId="0" xfId="0" applyNumberFormat="1" applyFont="1" applyFill="1" applyBorder="1" applyAlignment="1" applyProtection="1">
      <alignment horizontal="right" wrapText="1"/>
      <protection/>
    </xf>
    <xf numFmtId="0" fontId="0" fillId="0" borderId="0" xfId="0" applyFont="1" applyFill="1" applyBorder="1" applyAlignment="1" applyProtection="1">
      <alignment horizontal="right"/>
      <protection/>
    </xf>
    <xf numFmtId="0" fontId="21" fillId="0" borderId="0" xfId="0" applyFont="1" applyFill="1" applyBorder="1" applyAlignment="1" applyProtection="1">
      <alignment horizontal="right"/>
      <protection/>
    </xf>
    <xf numFmtId="0" fontId="4" fillId="0" borderId="0" xfId="0" applyFont="1" applyFill="1" applyAlignment="1" applyProtection="1">
      <alignment horizontal="left"/>
      <protection locked="0"/>
    </xf>
    <xf numFmtId="0" fontId="5" fillId="0" borderId="16" xfId="0" applyFont="1" applyBorder="1" applyAlignment="1" applyProtection="1">
      <alignment horizontal="left" vertical="center"/>
      <protection/>
    </xf>
    <xf numFmtId="49" fontId="4" fillId="0" borderId="11" xfId="0" applyNumberFormat="1" applyFont="1" applyFill="1" applyBorder="1" applyAlignment="1" applyProtection="1">
      <alignment horizontal="right" vertical="center" wrapText="1"/>
      <protection/>
    </xf>
    <xf numFmtId="0" fontId="0" fillId="0" borderId="0" xfId="0" applyFont="1" applyFill="1" applyBorder="1" applyAlignment="1" applyProtection="1">
      <alignment horizontal="right" vertical="center" wrapText="1"/>
      <protection locked="0"/>
    </xf>
    <xf numFmtId="0" fontId="4" fillId="0" borderId="0" xfId="0" applyFont="1" applyFill="1" applyAlignment="1" applyProtection="1">
      <alignment horizontal="center"/>
      <protection/>
    </xf>
    <xf numFmtId="0" fontId="4" fillId="0" borderId="0" xfId="0" applyFont="1" applyFill="1" applyAlignment="1" applyProtection="1">
      <alignment wrapText="1"/>
      <protection/>
    </xf>
    <xf numFmtId="0" fontId="0" fillId="0" borderId="0" xfId="0" applyNumberFormat="1" applyFont="1" applyFill="1" applyAlignment="1" applyProtection="1">
      <alignment/>
      <protection/>
    </xf>
    <xf numFmtId="0" fontId="4" fillId="0" borderId="0" xfId="0" applyFont="1" applyFill="1" applyAlignment="1" applyProtection="1">
      <alignment/>
      <protection/>
    </xf>
    <xf numFmtId="0" fontId="11" fillId="0" borderId="0" xfId="0" applyFont="1" applyFill="1" applyAlignment="1" applyProtection="1">
      <alignment/>
      <protection/>
    </xf>
    <xf numFmtId="0" fontId="0" fillId="0" borderId="0" xfId="0" applyFont="1" applyFill="1" applyAlignment="1" applyProtection="1">
      <alignment vertical="center"/>
      <protection/>
    </xf>
    <xf numFmtId="0" fontId="21"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4" fillId="0" borderId="0" xfId="0" applyFont="1" applyFill="1" applyAlignment="1" applyProtection="1">
      <alignment/>
      <protection/>
    </xf>
    <xf numFmtId="49" fontId="4" fillId="0" borderId="0" xfId="0" applyNumberFormat="1" applyFont="1" applyFill="1" applyBorder="1" applyAlignment="1" applyProtection="1">
      <alignment horizontal="right"/>
      <protection/>
    </xf>
    <xf numFmtId="41" fontId="0" fillId="0" borderId="0" xfId="0" applyNumberFormat="1" applyFont="1" applyFill="1" applyAlignment="1" applyProtection="1">
      <alignment vertical="center"/>
      <protection/>
    </xf>
    <xf numFmtId="41" fontId="0" fillId="0" borderId="0" xfId="0" applyNumberFormat="1" applyFont="1" applyFill="1" applyBorder="1" applyAlignment="1" applyProtection="1">
      <alignment horizontal="right" vertical="center"/>
      <protection/>
    </xf>
    <xf numFmtId="0" fontId="41" fillId="0" borderId="0" xfId="0" applyFont="1" applyFill="1" applyBorder="1" applyAlignment="1" applyProtection="1">
      <alignment horizontal="center"/>
      <protection/>
    </xf>
    <xf numFmtId="0" fontId="4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top"/>
      <protection/>
    </xf>
    <xf numFmtId="41" fontId="0" fillId="0" borderId="0" xfId="0" applyNumberFormat="1" applyFont="1" applyFill="1" applyBorder="1" applyAlignment="1" applyProtection="1">
      <alignment horizontal="left" vertical="top"/>
      <protection/>
    </xf>
    <xf numFmtId="0" fontId="11" fillId="0" borderId="0" xfId="0" applyFont="1" applyAlignment="1" applyProtection="1">
      <alignment/>
      <protection/>
    </xf>
    <xf numFmtId="0" fontId="0" fillId="0" borderId="0" xfId="0" applyFill="1" applyBorder="1" applyAlignment="1" applyProtection="1">
      <alignment horizontal="left" wrapText="1"/>
      <protection/>
    </xf>
    <xf numFmtId="0" fontId="23" fillId="0" borderId="0" xfId="0" applyFont="1" applyFill="1" applyBorder="1" applyAlignment="1" applyProtection="1">
      <alignment/>
      <protection/>
    </xf>
    <xf numFmtId="0" fontId="0" fillId="34" borderId="0" xfId="0" applyFont="1" applyFill="1" applyBorder="1" applyAlignment="1" applyProtection="1">
      <alignment horizontal="right" wrapText="1"/>
      <protection/>
    </xf>
    <xf numFmtId="49" fontId="0" fillId="34" borderId="0" xfId="0" applyNumberFormat="1" applyFont="1" applyFill="1" applyBorder="1" applyAlignment="1" applyProtection="1">
      <alignment horizontal="right" wrapText="1"/>
      <protection/>
    </xf>
    <xf numFmtId="0" fontId="0" fillId="34" borderId="0" xfId="0" applyFont="1" applyFill="1" applyBorder="1" applyAlignment="1" applyProtection="1">
      <alignment horizontal="right"/>
      <protection/>
    </xf>
    <xf numFmtId="0" fontId="11" fillId="0" borderId="17" xfId="0" applyFont="1" applyBorder="1" applyAlignment="1" applyProtection="1">
      <alignment/>
      <protection/>
    </xf>
    <xf numFmtId="0" fontId="11" fillId="0" borderId="18" xfId="0" applyFont="1" applyBorder="1" applyAlignment="1" applyProtection="1">
      <alignment/>
      <protection/>
    </xf>
    <xf numFmtId="0" fontId="11" fillId="0" borderId="15" xfId="0" applyFont="1" applyBorder="1" applyAlignment="1" applyProtection="1">
      <alignment horizontal="center" vertical="center" wrapText="1"/>
      <protection/>
    </xf>
    <xf numFmtId="0" fontId="31" fillId="0" borderId="15" xfId="0" applyFont="1" applyBorder="1" applyAlignment="1" applyProtection="1">
      <alignment horizontal="center" wrapText="1"/>
      <protection/>
    </xf>
    <xf numFmtId="0" fontId="11" fillId="0" borderId="15" xfId="0" applyFont="1" applyBorder="1" applyAlignment="1" applyProtection="1">
      <alignment vertical="center"/>
      <protection/>
    </xf>
    <xf numFmtId="0" fontId="11" fillId="0" borderId="19" xfId="0" applyFont="1" applyBorder="1" applyAlignment="1" applyProtection="1">
      <alignment vertical="center"/>
      <protection/>
    </xf>
    <xf numFmtId="49" fontId="0" fillId="0" borderId="10" xfId="0" applyNumberFormat="1" applyFont="1" applyFill="1" applyBorder="1" applyAlignment="1" applyProtection="1">
      <alignment horizontal="right" vertical="center" wrapText="1"/>
      <protection/>
    </xf>
    <xf numFmtId="0" fontId="0" fillId="0" borderId="10" xfId="0" applyFont="1" applyFill="1" applyBorder="1" applyAlignment="1" applyProtection="1">
      <alignment horizontal="right" vertical="center" wrapText="1"/>
      <protection/>
    </xf>
    <xf numFmtId="49" fontId="4" fillId="0" borderId="0" xfId="0" applyNumberFormat="1" applyFont="1" applyFill="1" applyBorder="1" applyAlignment="1" applyProtection="1">
      <alignment horizontal="left" wrapText="1"/>
      <protection locked="0"/>
    </xf>
    <xf numFmtId="0" fontId="0" fillId="0" borderId="0" xfId="0" applyFont="1" applyBorder="1" applyAlignment="1" applyProtection="1">
      <alignment horizontal="left" vertical="center"/>
      <protection locked="0"/>
    </xf>
    <xf numFmtId="41" fontId="0" fillId="0" borderId="0" xfId="0" applyNumberFormat="1" applyFont="1" applyFill="1" applyBorder="1" applyAlignment="1" applyProtection="1">
      <alignment horizontal="left"/>
      <protection/>
    </xf>
    <xf numFmtId="0" fontId="0" fillId="0" borderId="0" xfId="0" applyFont="1" applyFill="1" applyAlignment="1">
      <alignment horizontal="left" vertical="top"/>
    </xf>
    <xf numFmtId="0" fontId="7" fillId="0" borderId="0" xfId="0" applyFont="1" applyFill="1" applyBorder="1" applyAlignment="1" applyProtection="1">
      <alignment horizontal="left"/>
      <protection/>
    </xf>
    <xf numFmtId="0" fontId="0" fillId="0" borderId="0" xfId="0" applyBorder="1" applyAlignment="1" applyProtection="1">
      <alignment horizontal="center" vertical="top"/>
      <protection/>
    </xf>
    <xf numFmtId="0" fontId="14" fillId="0" borderId="0" xfId="0" applyFont="1" applyFill="1" applyAlignment="1" applyProtection="1">
      <alignment horizontal="left"/>
      <protection/>
    </xf>
    <xf numFmtId="0" fontId="0" fillId="0" borderId="0" xfId="0" applyFill="1" applyAlignment="1" applyProtection="1">
      <alignment/>
      <protection/>
    </xf>
    <xf numFmtId="0" fontId="5" fillId="35" borderId="0" xfId="0" applyFont="1" applyFill="1" applyBorder="1" applyAlignment="1" applyProtection="1">
      <alignment horizontal="right" vertical="center" wrapText="1"/>
      <protection/>
    </xf>
    <xf numFmtId="0" fontId="5" fillId="35" borderId="0" xfId="0" applyFont="1" applyFill="1" applyBorder="1" applyAlignment="1" applyProtection="1">
      <alignment horizontal="right" vertical="center"/>
      <protection/>
    </xf>
    <xf numFmtId="49" fontId="0" fillId="35" borderId="11" xfId="0" applyNumberFormat="1" applyFont="1" applyFill="1" applyBorder="1" applyAlignment="1" applyProtection="1">
      <alignment horizontal="right" vertical="center" wrapText="1"/>
      <protection/>
    </xf>
    <xf numFmtId="0" fontId="0" fillId="35" borderId="0" xfId="0" applyFont="1" applyFill="1" applyBorder="1" applyAlignment="1" applyProtection="1">
      <alignment horizontal="right" vertical="center"/>
      <protection/>
    </xf>
    <xf numFmtId="0" fontId="0" fillId="35" borderId="0" xfId="0" applyFont="1" applyFill="1" applyBorder="1" applyAlignment="1" applyProtection="1">
      <alignment horizontal="right"/>
      <protection/>
    </xf>
    <xf numFmtId="0" fontId="5" fillId="35" borderId="0" xfId="0" applyFont="1" applyFill="1" applyBorder="1" applyAlignment="1" applyProtection="1">
      <alignment/>
      <protection/>
    </xf>
    <xf numFmtId="0" fontId="49" fillId="0" borderId="0" xfId="0" applyFont="1" applyAlignment="1" applyProtection="1">
      <alignment horizontal="left" wrapText="1"/>
      <protection/>
    </xf>
    <xf numFmtId="0" fontId="0" fillId="0" borderId="0" xfId="0" applyFont="1" applyBorder="1" applyAlignment="1" applyProtection="1">
      <alignment/>
      <protection/>
    </xf>
    <xf numFmtId="0" fontId="11" fillId="0" borderId="0" xfId="0" applyFont="1" applyFill="1" applyAlignment="1" applyProtection="1">
      <alignment vertical="center" wrapText="1"/>
      <protection/>
    </xf>
    <xf numFmtId="0" fontId="11" fillId="0" borderId="0" xfId="0" applyFont="1" applyAlignment="1" applyProtection="1">
      <alignment vertical="center" wrapText="1"/>
      <protection/>
    </xf>
    <xf numFmtId="0" fontId="11" fillId="0" borderId="0" xfId="0" applyFont="1" applyAlignment="1" applyProtection="1">
      <alignment vertical="center" wrapText="1"/>
      <protection/>
    </xf>
    <xf numFmtId="0" fontId="0" fillId="0" borderId="0" xfId="0" applyFont="1" applyAlignment="1" applyProtection="1">
      <alignment vertical="center" wrapText="1"/>
      <protection/>
    </xf>
    <xf numFmtId="0" fontId="0" fillId="0" borderId="0" xfId="0" applyFont="1" applyAlignment="1" applyProtection="1">
      <alignment vertical="center" wrapText="1"/>
      <protection/>
    </xf>
    <xf numFmtId="0" fontId="11" fillId="0" borderId="0" xfId="0" applyFont="1" applyAlignment="1" applyProtection="1">
      <alignment wrapText="1"/>
      <protection/>
    </xf>
    <xf numFmtId="0" fontId="0" fillId="0" borderId="0" xfId="0" applyFont="1" applyFill="1" applyAlignment="1" applyProtection="1">
      <alignment vertical="center" wrapText="1"/>
      <protection/>
    </xf>
    <xf numFmtId="175" fontId="0" fillId="0" borderId="0" xfId="0" applyNumberFormat="1" applyFont="1" applyFill="1" applyBorder="1" applyAlignment="1" applyProtection="1">
      <alignment horizontal="right" vertical="top"/>
      <protection/>
    </xf>
    <xf numFmtId="0" fontId="37" fillId="0" borderId="0" xfId="0" applyFont="1" applyFill="1" applyBorder="1" applyAlignment="1" applyProtection="1">
      <alignment wrapText="1"/>
      <protection locked="0"/>
    </xf>
    <xf numFmtId="0" fontId="20"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left"/>
      <protection locked="0"/>
    </xf>
    <xf numFmtId="0" fontId="0" fillId="0" borderId="20" xfId="0" applyFont="1" applyBorder="1" applyAlignment="1" applyProtection="1">
      <alignment/>
      <protection/>
    </xf>
    <xf numFmtId="0" fontId="11" fillId="0" borderId="0" xfId="0" applyFont="1" applyFill="1" applyAlignment="1" applyProtection="1">
      <alignment horizontal="left" vertical="top" wrapText="1"/>
      <protection locked="0"/>
    </xf>
    <xf numFmtId="49" fontId="0" fillId="0" borderId="0" xfId="0" applyNumberFormat="1" applyFont="1" applyAlignment="1" applyProtection="1">
      <alignment vertical="top"/>
      <protection/>
    </xf>
    <xf numFmtId="0" fontId="0" fillId="0" borderId="0" xfId="0" applyFont="1" applyAlignment="1" applyProtection="1">
      <alignment vertical="top"/>
      <protection/>
    </xf>
    <xf numFmtId="0" fontId="0" fillId="0" borderId="0" xfId="0" applyNumberFormat="1" applyFont="1" applyFill="1" applyBorder="1" applyAlignment="1" applyProtection="1">
      <alignment vertical="top"/>
      <protection/>
    </xf>
    <xf numFmtId="0" fontId="0" fillId="0" borderId="0" xfId="0" applyFont="1" applyFill="1" applyBorder="1" applyAlignment="1" applyProtection="1">
      <alignment vertical="top"/>
      <protection/>
    </xf>
    <xf numFmtId="41" fontId="0" fillId="0" borderId="0" xfId="0" applyNumberFormat="1" applyFont="1" applyFill="1" applyBorder="1" applyAlignment="1" applyProtection="1">
      <alignment vertical="top"/>
      <protection/>
    </xf>
    <xf numFmtId="0" fontId="0" fillId="0" borderId="0" xfId="0" applyFont="1" applyAlignment="1" applyProtection="1">
      <alignment horizontal="right" vertical="top"/>
      <protection/>
    </xf>
    <xf numFmtId="0" fontId="14" fillId="0" borderId="0" xfId="0" applyFont="1" applyFill="1" applyBorder="1" applyAlignment="1" applyProtection="1">
      <alignment horizontal="right" vertical="top"/>
      <protection/>
    </xf>
    <xf numFmtId="41" fontId="14" fillId="0" borderId="0" xfId="0" applyNumberFormat="1" applyFont="1" applyFill="1" applyBorder="1" applyAlignment="1" applyProtection="1">
      <alignment horizontal="right" vertical="top"/>
      <protection/>
    </xf>
    <xf numFmtId="0" fontId="0" fillId="35" borderId="0" xfId="0" applyFont="1" applyFill="1" applyBorder="1" applyAlignment="1" applyProtection="1">
      <alignment/>
      <protection/>
    </xf>
    <xf numFmtId="0" fontId="14" fillId="0" borderId="0" xfId="0" applyFont="1" applyFill="1" applyAlignment="1" applyProtection="1">
      <alignment vertical="center" wrapText="1"/>
      <protection/>
    </xf>
    <xf numFmtId="0" fontId="4" fillId="0" borderId="0" xfId="0" applyFont="1" applyFill="1" applyBorder="1" applyAlignment="1" applyProtection="1">
      <alignment horizontal="left" wrapText="1"/>
      <protection locked="0"/>
    </xf>
    <xf numFmtId="0" fontId="4" fillId="0" borderId="0" xfId="0" applyFont="1" applyFill="1" applyAlignment="1" applyProtection="1">
      <alignment horizontal="left" wrapText="1"/>
      <protection locked="0"/>
    </xf>
    <xf numFmtId="0" fontId="0" fillId="0" borderId="0" xfId="0" applyFont="1" applyFill="1" applyAlignment="1" applyProtection="1">
      <alignment horizontal="center"/>
      <protection locked="0"/>
    </xf>
    <xf numFmtId="49" fontId="4"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vertical="center"/>
      <protection locked="0"/>
    </xf>
    <xf numFmtId="188" fontId="0" fillId="0" borderId="0" xfId="0" applyNumberFormat="1" applyFont="1" applyFill="1" applyBorder="1" applyAlignment="1" applyProtection="1">
      <alignment horizontal="left" vertical="center"/>
      <protection/>
    </xf>
    <xf numFmtId="0" fontId="12" fillId="0" borderId="0" xfId="0" applyNumberFormat="1" applyFont="1" applyFill="1" applyBorder="1" applyAlignment="1" applyProtection="1">
      <alignment horizontal="left" wrapText="1"/>
      <protection locked="0"/>
    </xf>
    <xf numFmtId="0" fontId="10" fillId="0" borderId="0" xfId="0" applyFont="1" applyBorder="1" applyAlignment="1" applyProtection="1">
      <alignment vertical="center" wrapText="1"/>
      <protection/>
    </xf>
    <xf numFmtId="0" fontId="0" fillId="0" borderId="0" xfId="0" applyFont="1" applyFill="1" applyAlignment="1" applyProtection="1">
      <alignment vertical="top" wrapText="1"/>
      <protection/>
    </xf>
    <xf numFmtId="0" fontId="7" fillId="0" borderId="0" xfId="0" applyFont="1" applyFill="1" applyAlignment="1" applyProtection="1">
      <alignment wrapText="1"/>
      <protection/>
    </xf>
    <xf numFmtId="0" fontId="23" fillId="0" borderId="0" xfId="0" applyFont="1" applyBorder="1" applyAlignment="1" applyProtection="1">
      <alignment horizontal="left" vertical="center" wrapText="1"/>
      <protection locked="0"/>
    </xf>
    <xf numFmtId="0" fontId="0" fillId="33" borderId="0" xfId="0" applyFont="1" applyFill="1" applyBorder="1" applyAlignment="1" applyProtection="1">
      <alignment horizontal="center"/>
      <protection locked="0"/>
    </xf>
    <xf numFmtId="49" fontId="4" fillId="36" borderId="0" xfId="0" applyNumberFormat="1" applyFont="1" applyFill="1" applyBorder="1" applyAlignment="1" applyProtection="1">
      <alignment horizontal="left" vertical="center"/>
      <protection locked="0"/>
    </xf>
    <xf numFmtId="175" fontId="0" fillId="37" borderId="13" xfId="0" applyNumberFormat="1" applyFont="1" applyFill="1" applyBorder="1" applyAlignment="1" applyProtection="1">
      <alignment horizontal="right" vertical="top"/>
      <protection locked="0"/>
    </xf>
    <xf numFmtId="175" fontId="0" fillId="38" borderId="12" xfId="0" applyNumberFormat="1" applyFont="1" applyFill="1" applyBorder="1" applyAlignment="1" applyProtection="1">
      <alignment horizontal="right" vertical="top"/>
      <protection locked="0"/>
    </xf>
    <xf numFmtId="175" fontId="0" fillId="39" borderId="16" xfId="0" applyNumberFormat="1" applyFont="1" applyFill="1" applyBorder="1" applyAlignment="1" applyProtection="1">
      <alignment horizontal="right" vertical="top"/>
      <protection locked="0"/>
    </xf>
    <xf numFmtId="175" fontId="0" fillId="40" borderId="21" xfId="0" applyNumberFormat="1" applyFont="1" applyFill="1" applyBorder="1" applyAlignment="1" applyProtection="1">
      <alignment horizontal="right" vertical="top"/>
      <protection locked="0"/>
    </xf>
    <xf numFmtId="0" fontId="20" fillId="41" borderId="12" xfId="0" applyFont="1" applyFill="1" applyBorder="1" applyAlignment="1" applyProtection="1">
      <alignment horizontal="right" vertical="center"/>
      <protection/>
    </xf>
    <xf numFmtId="0" fontId="12" fillId="0" borderId="0" xfId="0" applyFont="1" applyAlignment="1" applyProtection="1">
      <alignment/>
      <protection/>
    </xf>
    <xf numFmtId="0" fontId="41" fillId="42" borderId="0" xfId="0" applyFont="1" applyFill="1" applyBorder="1" applyAlignment="1" applyProtection="1">
      <alignment horizontal="center"/>
      <protection locked="0"/>
    </xf>
    <xf numFmtId="0" fontId="10" fillId="0" borderId="0" xfId="0" applyFont="1" applyBorder="1" applyAlignment="1" applyProtection="1">
      <alignment horizontal="left" vertical="center" wrapText="1"/>
      <protection/>
    </xf>
    <xf numFmtId="0" fontId="4" fillId="43" borderId="22" xfId="0" applyFont="1" applyFill="1" applyBorder="1" applyAlignment="1" applyProtection="1">
      <alignment horizontal="center" vertical="center" wrapText="1"/>
      <protection locked="0"/>
    </xf>
    <xf numFmtId="0" fontId="0" fillId="0" borderId="23" xfId="0" applyFont="1" applyBorder="1" applyAlignment="1" applyProtection="1">
      <alignment/>
      <protection/>
    </xf>
    <xf numFmtId="0" fontId="0" fillId="0" borderId="24" xfId="0" applyFont="1" applyBorder="1" applyAlignment="1" applyProtection="1">
      <alignment/>
      <protection/>
    </xf>
    <xf numFmtId="0" fontId="0" fillId="0" borderId="25" xfId="0" applyFont="1" applyBorder="1" applyAlignment="1" applyProtection="1">
      <alignment/>
      <protection/>
    </xf>
    <xf numFmtId="0" fontId="20" fillId="0" borderId="0" xfId="0" applyFont="1" applyBorder="1" applyAlignment="1" applyProtection="1">
      <alignment vertical="center"/>
      <protection/>
    </xf>
    <xf numFmtId="0" fontId="11" fillId="0" borderId="0" xfId="0" applyFont="1"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NumberFormat="1" applyFont="1" applyFill="1" applyBorder="1" applyAlignment="1" applyProtection="1">
      <alignment vertical="center" wrapText="1"/>
      <protection/>
    </xf>
    <xf numFmtId="49" fontId="38" fillId="0" borderId="0" xfId="0" applyNumberFormat="1" applyFont="1" applyAlignment="1" applyProtection="1">
      <alignment/>
      <protection/>
    </xf>
    <xf numFmtId="49" fontId="36" fillId="0" borderId="0" xfId="0" applyNumberFormat="1" applyFont="1" applyAlignment="1" applyProtection="1">
      <alignment/>
      <protection/>
    </xf>
    <xf numFmtId="0" fontId="11" fillId="0" borderId="21" xfId="0" applyFont="1" applyBorder="1" applyAlignment="1" applyProtection="1">
      <alignment horizontal="left"/>
      <protection/>
    </xf>
    <xf numFmtId="0" fontId="14" fillId="0" borderId="26" xfId="0" applyFont="1" applyBorder="1" applyAlignment="1" applyProtection="1">
      <alignment horizontal="left"/>
      <protection/>
    </xf>
    <xf numFmtId="0" fontId="4" fillId="0" borderId="0" xfId="0" applyFont="1" applyAlignment="1" applyProtection="1">
      <alignment horizontal="left" wrapText="1"/>
      <protection locked="0"/>
    </xf>
    <xf numFmtId="0" fontId="0" fillId="0" borderId="0" xfId="0" applyFont="1" applyAlignment="1" applyProtection="1">
      <alignment horizontal="left" wrapText="1"/>
      <protection locked="0"/>
    </xf>
    <xf numFmtId="0" fontId="4" fillId="44" borderId="11" xfId="0" applyFont="1" applyFill="1" applyBorder="1" applyAlignment="1" applyProtection="1">
      <alignment horizontal="right" vertical="center" wrapText="1"/>
      <protection locked="0"/>
    </xf>
    <xf numFmtId="0" fontId="43" fillId="0" borderId="0" xfId="0" applyFont="1" applyAlignment="1" applyProtection="1">
      <alignment/>
      <protection locked="0"/>
    </xf>
    <xf numFmtId="0" fontId="0" fillId="0" borderId="0" xfId="0" applyFill="1" applyBorder="1" applyAlignment="1" applyProtection="1">
      <alignment horizontal="center" vertical="center" wrapText="1"/>
      <protection locked="0"/>
    </xf>
    <xf numFmtId="0" fontId="0" fillId="0" borderId="0" xfId="0" applyAlignment="1" applyProtection="1">
      <alignment/>
      <protection locked="0"/>
    </xf>
    <xf numFmtId="0" fontId="4" fillId="0" borderId="0" xfId="0" applyFont="1" applyAlignment="1" applyProtection="1">
      <alignment horizontal="left" indent="5"/>
      <protection locked="0"/>
    </xf>
    <xf numFmtId="184" fontId="4" fillId="0" borderId="0" xfId="0" applyNumberFormat="1" applyFont="1" applyFill="1" applyBorder="1" applyAlignment="1" applyProtection="1">
      <alignment horizontal="left" vertical="center" wrapText="1"/>
      <protection locked="0"/>
    </xf>
    <xf numFmtId="184" fontId="4" fillId="0" borderId="0" xfId="0" applyNumberFormat="1" applyFont="1" applyFill="1" applyBorder="1" applyAlignment="1" applyProtection="1">
      <alignment horizontal="left" wrapText="1"/>
      <protection locked="0"/>
    </xf>
    <xf numFmtId="0" fontId="0" fillId="0" borderId="0" xfId="0" applyFont="1" applyFill="1" applyAlignment="1" applyProtection="1">
      <alignment horizontal="left"/>
      <protection locked="0"/>
    </xf>
    <xf numFmtId="0" fontId="0" fillId="0" borderId="0" xfId="0" applyFont="1" applyFill="1" applyAlignment="1" applyProtection="1">
      <alignment horizontal="left" wrapText="1"/>
      <protection locked="0"/>
    </xf>
    <xf numFmtId="0" fontId="22" fillId="0" borderId="0" xfId="0" applyFont="1" applyFill="1" applyBorder="1" applyAlignment="1" applyProtection="1">
      <alignment horizontal="left"/>
      <protection locked="0"/>
    </xf>
    <xf numFmtId="0" fontId="6" fillId="0" borderId="0" xfId="45" applyFont="1" applyFill="1" applyBorder="1" applyAlignment="1" applyProtection="1">
      <alignment horizontal="left"/>
      <protection locked="0"/>
    </xf>
    <xf numFmtId="0" fontId="20" fillId="0" borderId="0" xfId="0" applyFont="1" applyFill="1" applyAlignment="1" applyProtection="1">
      <alignment horizontal="left" wrapText="1"/>
      <protection locked="0"/>
    </xf>
    <xf numFmtId="184" fontId="0" fillId="0" borderId="0" xfId="0" applyNumberFormat="1" applyFont="1" applyFill="1" applyBorder="1" applyAlignment="1" applyProtection="1">
      <alignment horizontal="left" wrapText="1"/>
      <protection locked="0"/>
    </xf>
    <xf numFmtId="0" fontId="10" fillId="0" borderId="0" xfId="0" applyFont="1" applyFill="1" applyBorder="1" applyAlignment="1" applyProtection="1">
      <alignment horizontal="center" wrapText="1"/>
      <protection locked="0"/>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0" xfId="0" applyFont="1" applyFill="1" applyBorder="1" applyAlignment="1" applyProtection="1">
      <alignment horizontal="right" wrapText="1"/>
      <protection locked="0"/>
    </xf>
    <xf numFmtId="1" fontId="5"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left" wrapText="1"/>
      <protection locked="0"/>
    </xf>
    <xf numFmtId="0" fontId="23" fillId="0" borderId="0" xfId="0" applyFont="1" applyFill="1" applyBorder="1" applyAlignment="1" applyProtection="1">
      <alignment horizontal="right" wrapText="1"/>
      <protection locked="0"/>
    </xf>
    <xf numFmtId="49" fontId="23" fillId="0" borderId="0" xfId="0" applyNumberFormat="1" applyFont="1" applyFill="1" applyAlignment="1" applyProtection="1">
      <alignment horizontal="center" wrapText="1"/>
      <protection locked="0"/>
    </xf>
    <xf numFmtId="0" fontId="15" fillId="0" borderId="0" xfId="0" applyFont="1" applyFill="1" applyBorder="1" applyAlignment="1" applyProtection="1">
      <alignment horizontal="right"/>
      <protection locked="0"/>
    </xf>
    <xf numFmtId="0" fontId="15" fillId="0" borderId="0" xfId="0" applyFont="1" applyFill="1" applyBorder="1" applyAlignment="1" applyProtection="1">
      <alignment horizontal="left"/>
      <protection locked="0"/>
    </xf>
    <xf numFmtId="0" fontId="5" fillId="0" borderId="0" xfId="0" applyFont="1" applyFill="1" applyBorder="1" applyAlignment="1" applyProtection="1">
      <alignment horizontal="left" vertical="top" wrapText="1"/>
      <protection locked="0"/>
    </xf>
    <xf numFmtId="0" fontId="5" fillId="0" borderId="0" xfId="0" applyFont="1" applyAlignment="1" applyProtection="1">
      <alignment/>
      <protection locked="0"/>
    </xf>
    <xf numFmtId="0" fontId="0" fillId="0" borderId="0" xfId="0" applyFont="1" applyAlignment="1" applyProtection="1">
      <alignment/>
      <protection locked="0"/>
    </xf>
    <xf numFmtId="0" fontId="5" fillId="0" borderId="0" xfId="0" applyFont="1" applyAlignment="1" applyProtection="1">
      <alignment horizontal="justify"/>
      <protection locked="0"/>
    </xf>
    <xf numFmtId="0" fontId="5" fillId="0" borderId="0" xfId="0" applyFont="1" applyAlignment="1" applyProtection="1">
      <alignment/>
      <protection locked="0"/>
    </xf>
    <xf numFmtId="49" fontId="40" fillId="0" borderId="0" xfId="0" applyNumberFormat="1" applyFont="1" applyAlignment="1" applyProtection="1">
      <alignment horizontal="left" wrapText="1"/>
      <protection/>
    </xf>
    <xf numFmtId="0" fontId="43" fillId="0" borderId="0" xfId="0" applyFont="1" applyAlignment="1" applyProtection="1">
      <alignment/>
      <protection/>
    </xf>
    <xf numFmtId="0" fontId="0" fillId="35" borderId="0" xfId="0" applyFont="1" applyFill="1" applyBorder="1" applyAlignment="1" applyProtection="1">
      <alignment vertical="center"/>
      <protection/>
    </xf>
    <xf numFmtId="41"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vertical="center"/>
      <protection/>
    </xf>
    <xf numFmtId="41" fontId="4" fillId="45" borderId="12" xfId="0" applyNumberFormat="1" applyFont="1" applyFill="1" applyBorder="1" applyAlignment="1" applyProtection="1">
      <alignment horizontal="center" vertical="center"/>
      <protection locked="0"/>
    </xf>
    <xf numFmtId="3" fontId="4" fillId="46" borderId="12" xfId="0" applyNumberFormat="1" applyFont="1" applyFill="1" applyBorder="1" applyAlignment="1" applyProtection="1">
      <alignment horizontal="center" vertical="center"/>
      <protection locked="0"/>
    </xf>
    <xf numFmtId="0" fontId="3" fillId="0" borderId="0" xfId="0" applyFont="1" applyAlignment="1">
      <alignment/>
    </xf>
    <xf numFmtId="49" fontId="4" fillId="47" borderId="0" xfId="0" applyNumberFormat="1" applyFont="1" applyFill="1" applyBorder="1" applyAlignment="1" applyProtection="1">
      <alignment horizontal="left" wrapText="1"/>
      <protection locked="0"/>
    </xf>
    <xf numFmtId="0" fontId="53" fillId="0" borderId="0" xfId="0" applyFont="1" applyBorder="1" applyAlignment="1" applyProtection="1">
      <alignment horizontal="right"/>
      <protection/>
    </xf>
    <xf numFmtId="0" fontId="5" fillId="0" borderId="0" xfId="0" applyFont="1" applyAlignment="1" applyProtection="1">
      <alignment horizontal="right" vertical="center"/>
      <protection/>
    </xf>
    <xf numFmtId="0" fontId="5" fillId="0" borderId="0" xfId="0" applyFont="1" applyBorder="1" applyAlignment="1" applyProtection="1" quotePrefix="1">
      <alignment horizontal="left" vertical="center"/>
      <protection/>
    </xf>
    <xf numFmtId="0" fontId="5" fillId="0" borderId="0" xfId="0" applyFont="1" applyFill="1" applyAlignment="1" applyProtection="1">
      <alignment/>
      <protection/>
    </xf>
    <xf numFmtId="0" fontId="5" fillId="0" borderId="0" xfId="0" applyFont="1" applyFill="1" applyAlignment="1" applyProtection="1">
      <alignment horizontal="left"/>
      <protection/>
    </xf>
    <xf numFmtId="0" fontId="0" fillId="0" borderId="0" xfId="0" applyFont="1" applyFill="1" applyAlignment="1" applyProtection="1">
      <alignment horizontal="right"/>
      <protection/>
    </xf>
    <xf numFmtId="49" fontId="41" fillId="0" borderId="0" xfId="0" applyNumberFormat="1" applyFont="1" applyFill="1" applyBorder="1" applyAlignment="1" applyProtection="1">
      <alignment horizontal="left" vertical="top"/>
      <protection/>
    </xf>
    <xf numFmtId="49" fontId="0" fillId="0" borderId="0" xfId="0" applyNumberFormat="1" applyFont="1" applyFill="1" applyAlignment="1" applyProtection="1">
      <alignment horizontal="right"/>
      <protection/>
    </xf>
    <xf numFmtId="187" fontId="111" fillId="48" borderId="12" xfId="0" applyNumberFormat="1" applyFont="1" applyFill="1" applyBorder="1" applyAlignment="1" applyProtection="1">
      <alignment horizontal="center"/>
      <protection/>
    </xf>
    <xf numFmtId="49" fontId="4" fillId="0" borderId="0" xfId="0" applyNumberFormat="1" applyFont="1" applyFill="1" applyBorder="1" applyAlignment="1" applyProtection="1">
      <alignment horizontal="left" vertical="center" wrapText="1"/>
      <protection locked="0"/>
    </xf>
    <xf numFmtId="0" fontId="4" fillId="49" borderId="0" xfId="0" applyFont="1" applyFill="1" applyBorder="1" applyAlignment="1" applyProtection="1">
      <alignment horizontal="left" wrapText="1"/>
      <protection locked="0"/>
    </xf>
    <xf numFmtId="0" fontId="0" fillId="0" borderId="0" xfId="0" applyAlignment="1" applyProtection="1">
      <alignment/>
      <protection/>
    </xf>
    <xf numFmtId="49" fontId="4" fillId="50" borderId="0" xfId="0" applyNumberFormat="1" applyFont="1" applyFill="1" applyBorder="1" applyAlignment="1" applyProtection="1">
      <alignment horizontal="left"/>
      <protection locked="0"/>
    </xf>
    <xf numFmtId="49" fontId="4" fillId="51" borderId="0" xfId="0" applyNumberFormat="1" applyFont="1" applyFill="1" applyBorder="1" applyAlignment="1" applyProtection="1">
      <alignment horizontal="left" vertical="center" wrapText="1"/>
      <protection locked="0"/>
    </xf>
    <xf numFmtId="0" fontId="4" fillId="52" borderId="0" xfId="0" applyNumberFormat="1" applyFont="1" applyFill="1" applyBorder="1" applyAlignment="1" applyProtection="1">
      <alignment horizontal="left"/>
      <protection locked="0"/>
    </xf>
    <xf numFmtId="49" fontId="4" fillId="53" borderId="0" xfId="0" applyNumberFormat="1" applyFont="1" applyFill="1" applyBorder="1" applyAlignment="1" applyProtection="1">
      <alignment horizontal="left" wrapText="1"/>
      <protection locked="0"/>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0" fillId="0" borderId="0" xfId="0" applyNumberFormat="1" applyFont="1" applyAlignment="1" applyProtection="1">
      <alignment/>
      <protection locked="0"/>
    </xf>
    <xf numFmtId="0" fontId="14" fillId="0" borderId="0" xfId="0" applyFont="1" applyAlignment="1" applyProtection="1">
      <alignment/>
      <protection locked="0"/>
    </xf>
    <xf numFmtId="0" fontId="14" fillId="0" borderId="0" xfId="0" applyFont="1" applyFill="1" applyBorder="1" applyAlignment="1" applyProtection="1">
      <alignment/>
      <protection locked="0"/>
    </xf>
    <xf numFmtId="0" fontId="0" fillId="0" borderId="0" xfId="0" applyNumberFormat="1" applyFont="1" applyFill="1" applyAlignment="1" applyProtection="1">
      <alignment horizontal="left"/>
      <protection locked="0"/>
    </xf>
    <xf numFmtId="0" fontId="0" fillId="0" borderId="0" xfId="0" applyFont="1" applyAlignment="1" applyProtection="1">
      <alignment wrapText="1"/>
      <protection locked="0"/>
    </xf>
    <xf numFmtId="0" fontId="11" fillId="0" borderId="0" xfId="0" applyFont="1" applyBorder="1" applyAlignment="1" applyProtection="1">
      <alignment horizontal="right" vertical="center"/>
      <protection locked="0"/>
    </xf>
    <xf numFmtId="0" fontId="0" fillId="54" borderId="0" xfId="0" applyFont="1" applyFill="1" applyAlignment="1" applyProtection="1">
      <alignment/>
      <protection locked="0"/>
    </xf>
    <xf numFmtId="0" fontId="0" fillId="0" borderId="0" xfId="0" applyFont="1" applyAlignment="1" applyProtection="1">
      <alignment horizontal="center"/>
      <protection locked="0"/>
    </xf>
    <xf numFmtId="0" fontId="0" fillId="0" borderId="0" xfId="0" applyAlignment="1" applyProtection="1">
      <alignment horizontal="left"/>
      <protection locked="0"/>
    </xf>
    <xf numFmtId="0" fontId="0" fillId="0" borderId="0" xfId="0" applyNumberFormat="1" applyFont="1" applyAlignment="1" applyProtection="1">
      <alignment horizontal="left"/>
      <protection locked="0"/>
    </xf>
    <xf numFmtId="0" fontId="0" fillId="0" borderId="0" xfId="0" applyFont="1" applyBorder="1" applyAlignment="1" applyProtection="1">
      <alignment/>
      <protection locked="0"/>
    </xf>
    <xf numFmtId="0" fontId="0" fillId="55" borderId="0" xfId="0" applyFont="1" applyFill="1" applyAlignment="1" applyProtection="1">
      <alignment/>
      <protection locked="0"/>
    </xf>
    <xf numFmtId="0" fontId="4" fillId="0" borderId="0" xfId="0" applyFont="1" applyBorder="1" applyAlignment="1" applyProtection="1">
      <alignment horizontal="right"/>
      <protection locked="0"/>
    </xf>
    <xf numFmtId="0" fontId="0" fillId="55" borderId="21" xfId="0" applyFont="1" applyFill="1" applyBorder="1" applyAlignment="1" applyProtection="1">
      <alignment horizontal="center"/>
      <protection locked="0"/>
    </xf>
    <xf numFmtId="10" fontId="0" fillId="55" borderId="12" xfId="0" applyNumberFormat="1" applyFont="1" applyFill="1" applyBorder="1" applyAlignment="1" applyProtection="1">
      <alignment horizontal="center"/>
      <protection locked="0"/>
    </xf>
    <xf numFmtId="10" fontId="0" fillId="55" borderId="0" xfId="0" applyNumberFormat="1" applyFont="1" applyFill="1" applyBorder="1" applyAlignment="1" applyProtection="1">
      <alignment horizontal="center"/>
      <protection locked="0"/>
    </xf>
    <xf numFmtId="0" fontId="4" fillId="0" borderId="0" xfId="0" applyFont="1" applyFill="1" applyBorder="1" applyAlignment="1" applyProtection="1">
      <alignment horizontal="center"/>
      <protection locked="0"/>
    </xf>
    <xf numFmtId="0" fontId="0" fillId="0" borderId="0" xfId="0" applyFont="1" applyBorder="1" applyAlignment="1" applyProtection="1">
      <alignment/>
      <protection locked="0"/>
    </xf>
    <xf numFmtId="0" fontId="0" fillId="55" borderId="27" xfId="0" applyFont="1" applyFill="1" applyBorder="1" applyAlignment="1" applyProtection="1">
      <alignment horizontal="center"/>
      <protection locked="0"/>
    </xf>
    <xf numFmtId="0" fontId="11" fillId="0" borderId="0" xfId="0" applyFont="1" applyFill="1" applyAlignment="1" applyProtection="1">
      <alignment/>
      <protection locked="0"/>
    </xf>
    <xf numFmtId="0" fontId="0" fillId="55" borderId="15" xfId="0" applyFont="1" applyFill="1" applyBorder="1" applyAlignment="1" applyProtection="1">
      <alignment horizontal="center"/>
      <protection locked="0"/>
    </xf>
    <xf numFmtId="0" fontId="0" fillId="0" borderId="0" xfId="0" applyFont="1" applyFill="1" applyAlignment="1" applyProtection="1">
      <alignment/>
      <protection locked="0"/>
    </xf>
    <xf numFmtId="0" fontId="0" fillId="33" borderId="21" xfId="0" applyFont="1" applyFill="1" applyBorder="1" applyAlignment="1" applyProtection="1">
      <alignment horizontal="center"/>
      <protection locked="0"/>
    </xf>
    <xf numFmtId="10" fontId="0" fillId="33" borderId="12" xfId="0" applyNumberFormat="1" applyFont="1" applyFill="1" applyBorder="1" applyAlignment="1" applyProtection="1">
      <alignment horizontal="center"/>
      <protection locked="0"/>
    </xf>
    <xf numFmtId="10" fontId="0" fillId="33" borderId="0" xfId="0" applyNumberFormat="1" applyFont="1" applyFill="1" applyBorder="1" applyAlignment="1" applyProtection="1">
      <alignment horizontal="center"/>
      <protection locked="0"/>
    </xf>
    <xf numFmtId="0" fontId="5" fillId="0" borderId="0" xfId="0" applyFont="1" applyFill="1" applyBorder="1" applyAlignment="1" applyProtection="1">
      <alignment horizontal="left" wrapText="1"/>
      <protection locked="0"/>
    </xf>
    <xf numFmtId="0" fontId="4" fillId="0" borderId="0" xfId="0" applyFont="1" applyFill="1" applyBorder="1" applyAlignment="1" applyProtection="1">
      <alignment horizontal="right"/>
      <protection locked="0"/>
    </xf>
    <xf numFmtId="49" fontId="0" fillId="0" borderId="0" xfId="0" applyNumberFormat="1" applyFont="1" applyBorder="1" applyAlignment="1" applyProtection="1">
      <alignment/>
      <protection locked="0"/>
    </xf>
    <xf numFmtId="0" fontId="0" fillId="33" borderId="27" xfId="0" applyFont="1" applyFill="1" applyBorder="1" applyAlignment="1" applyProtection="1">
      <alignment/>
      <protection locked="0"/>
    </xf>
    <xf numFmtId="10" fontId="0" fillId="33" borderId="21" xfId="0" applyNumberFormat="1" applyFont="1" applyFill="1" applyBorder="1" applyAlignment="1" applyProtection="1">
      <alignment horizontal="center"/>
      <protection locked="0"/>
    </xf>
    <xf numFmtId="0" fontId="0" fillId="0" borderId="0" xfId="0" applyBorder="1" applyAlignment="1" applyProtection="1">
      <alignment horizontal="left"/>
      <protection locked="0"/>
    </xf>
    <xf numFmtId="0" fontId="0" fillId="0" borderId="0" xfId="0" applyNumberFormat="1" applyFont="1" applyFill="1" applyBorder="1" applyAlignment="1" applyProtection="1">
      <alignment horizontal="left"/>
      <protection locked="0"/>
    </xf>
    <xf numFmtId="0" fontId="4" fillId="0" borderId="0" xfId="0" applyFont="1" applyBorder="1" applyAlignment="1" applyProtection="1">
      <alignment wrapText="1"/>
      <protection locked="0"/>
    </xf>
    <xf numFmtId="0" fontId="4" fillId="0" borderId="0" xfId="0" applyFont="1" applyFill="1" applyBorder="1" applyAlignment="1" applyProtection="1">
      <alignment wrapText="1"/>
      <protection locked="0"/>
    </xf>
    <xf numFmtId="49" fontId="11" fillId="0" borderId="0" xfId="0" applyNumberFormat="1" applyFont="1" applyFill="1" applyBorder="1" applyAlignment="1" applyProtection="1">
      <alignment horizontal="left"/>
      <protection locked="0"/>
    </xf>
    <xf numFmtId="49" fontId="11" fillId="0" borderId="0" xfId="0" applyNumberFormat="1" applyFont="1" applyFill="1" applyBorder="1" applyAlignment="1" applyProtection="1">
      <alignment horizontal="left" wrapText="1"/>
      <protection locked="0"/>
    </xf>
    <xf numFmtId="0" fontId="11" fillId="0" borderId="0" xfId="0" applyFont="1" applyFill="1" applyBorder="1" applyAlignment="1" applyProtection="1">
      <alignment horizontal="left" wrapText="1"/>
      <protection locked="0"/>
    </xf>
    <xf numFmtId="0" fontId="0" fillId="0" borderId="0" xfId="0" applyFont="1" applyFill="1" applyBorder="1" applyAlignment="1" applyProtection="1">
      <alignment wrapText="1"/>
      <protection locked="0"/>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Fill="1" applyAlignment="1" applyProtection="1">
      <alignment horizontal="left"/>
      <protection locked="0"/>
    </xf>
    <xf numFmtId="0" fontId="43" fillId="56" borderId="28" xfId="52" applyFont="1" applyFill="1" applyBorder="1" applyAlignment="1" applyProtection="1">
      <alignment horizontal="center"/>
      <protection locked="0"/>
    </xf>
    <xf numFmtId="0" fontId="0" fillId="0" borderId="0" xfId="0" applyFont="1" applyFill="1" applyBorder="1" applyAlignment="1" applyProtection="1">
      <alignment/>
      <protection locked="0"/>
    </xf>
    <xf numFmtId="0" fontId="23" fillId="0" borderId="0" xfId="0" applyFont="1" applyFill="1" applyAlignment="1" applyProtection="1">
      <alignment/>
      <protection locked="0"/>
    </xf>
    <xf numFmtId="0" fontId="43" fillId="0" borderId="29" xfId="52"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0" fillId="0" borderId="0" xfId="0" applyFont="1" applyFill="1" applyAlignment="1" applyProtection="1">
      <alignment vertical="center" wrapText="1"/>
      <protection locked="0"/>
    </xf>
    <xf numFmtId="0" fontId="0" fillId="0" borderId="0" xfId="0" applyFont="1" applyAlignment="1" applyProtection="1">
      <alignment vertical="center"/>
      <protection locked="0"/>
    </xf>
    <xf numFmtId="0" fontId="0" fillId="0" borderId="0" xfId="0" applyNumberFormat="1" applyFont="1" applyAlignment="1" applyProtection="1">
      <alignment horizontal="left" vertical="center"/>
      <protection locked="0"/>
    </xf>
    <xf numFmtId="0" fontId="48" fillId="0" borderId="0" xfId="0" applyFont="1" applyAlignment="1" applyProtection="1">
      <alignment horizontal="left"/>
      <protection locked="0"/>
    </xf>
    <xf numFmtId="0" fontId="21" fillId="0" borderId="0" xfId="0" applyFont="1" applyBorder="1" applyAlignment="1" applyProtection="1">
      <alignment horizontal="right"/>
      <protection locked="0"/>
    </xf>
    <xf numFmtId="0" fontId="30" fillId="0" borderId="0" xfId="0" applyFont="1" applyAlignment="1" applyProtection="1">
      <alignment horizontal="right"/>
      <protection locked="0"/>
    </xf>
    <xf numFmtId="0" fontId="11" fillId="0" borderId="0" xfId="0" applyFont="1" applyFill="1" applyBorder="1" applyAlignment="1" applyProtection="1">
      <alignment horizontal="left"/>
      <protection locked="0"/>
    </xf>
    <xf numFmtId="0" fontId="11" fillId="0" borderId="0" xfId="0" applyFont="1" applyFill="1" applyBorder="1" applyAlignment="1" applyProtection="1">
      <alignment/>
      <protection locked="0"/>
    </xf>
    <xf numFmtId="49" fontId="4" fillId="0" borderId="0" xfId="0" applyNumberFormat="1" applyFont="1" applyFill="1" applyBorder="1" applyAlignment="1" applyProtection="1">
      <alignment horizontal="right"/>
      <protection locked="0"/>
    </xf>
    <xf numFmtId="0" fontId="0" fillId="0" borderId="0" xfId="0" applyFill="1" applyBorder="1" applyAlignment="1" applyProtection="1">
      <alignment horizontal="left"/>
      <protection locked="0"/>
    </xf>
    <xf numFmtId="49" fontId="11" fillId="0" borderId="0" xfId="0" applyNumberFormat="1" applyFont="1" applyBorder="1" applyAlignment="1" applyProtection="1">
      <alignment horizontal="right"/>
      <protection locked="0"/>
    </xf>
    <xf numFmtId="49" fontId="20" fillId="0" borderId="0" xfId="0" applyNumberFormat="1" applyFont="1" applyFill="1" applyBorder="1" applyAlignment="1" applyProtection="1">
      <alignment horizontal="left" vertical="center"/>
      <protection locked="0"/>
    </xf>
    <xf numFmtId="0" fontId="14" fillId="0" borderId="0" xfId="0" applyFont="1" applyBorder="1" applyAlignment="1" applyProtection="1">
      <alignment horizontal="left"/>
      <protection locked="0"/>
    </xf>
    <xf numFmtId="0" fontId="0" fillId="0" borderId="0" xfId="0" applyFont="1" applyBorder="1" applyAlignment="1" applyProtection="1">
      <alignment horizontal="right"/>
      <protection locked="0"/>
    </xf>
    <xf numFmtId="0" fontId="0" fillId="0" borderId="14" xfId="0" applyFont="1" applyBorder="1" applyAlignment="1" applyProtection="1">
      <alignment horizontal="right"/>
      <protection locked="0"/>
    </xf>
    <xf numFmtId="49" fontId="11" fillId="0" borderId="11" xfId="0" applyNumberFormat="1" applyFont="1" applyFill="1" applyBorder="1" applyAlignment="1" applyProtection="1">
      <alignment horizontal="left" wrapText="1"/>
      <protection locked="0"/>
    </xf>
    <xf numFmtId="0" fontId="35" fillId="0" borderId="0" xfId="45"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0" fillId="0" borderId="14" xfId="0" applyFont="1" applyBorder="1" applyAlignment="1" applyProtection="1">
      <alignment/>
      <protection locked="0"/>
    </xf>
    <xf numFmtId="49" fontId="0" fillId="0" borderId="0" xfId="0" applyNumberFormat="1" applyFont="1" applyFill="1" applyBorder="1" applyAlignment="1" applyProtection="1">
      <alignment horizontal="right"/>
      <protection locked="0"/>
    </xf>
    <xf numFmtId="0" fontId="0" fillId="0" borderId="0" xfId="0" applyFont="1" applyBorder="1" applyAlignment="1" applyProtection="1">
      <alignment horizontal="right" wrapText="1"/>
      <protection locked="0"/>
    </xf>
    <xf numFmtId="0" fontId="0" fillId="0" borderId="0"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26" fillId="0" borderId="0" xfId="0" applyFont="1" applyFill="1" applyBorder="1" applyAlignment="1" applyProtection="1">
      <alignment horizontal="right" vertical="center" wrapText="1"/>
      <protection locked="0"/>
    </xf>
    <xf numFmtId="0" fontId="43" fillId="0" borderId="30" xfId="52" applyFont="1" applyFill="1" applyBorder="1" applyAlignment="1" applyProtection="1">
      <alignment/>
      <protection locked="0"/>
    </xf>
    <xf numFmtId="0" fontId="0" fillId="0" borderId="0" xfId="0" applyAlignment="1" applyProtection="1">
      <alignment/>
      <protection locked="0"/>
    </xf>
    <xf numFmtId="0" fontId="0" fillId="0" borderId="14" xfId="0" applyFont="1" applyFill="1" applyBorder="1" applyAlignment="1" applyProtection="1">
      <alignment/>
      <protection locked="0"/>
    </xf>
    <xf numFmtId="49" fontId="0" fillId="35" borderId="0" xfId="0" applyNumberFormat="1" applyFont="1" applyFill="1" applyBorder="1" applyAlignment="1" applyProtection="1">
      <alignment horizontal="right"/>
      <protection locked="0"/>
    </xf>
    <xf numFmtId="49" fontId="0" fillId="34" borderId="19" xfId="0" applyNumberFormat="1" applyFont="1" applyFill="1" applyBorder="1" applyAlignment="1" applyProtection="1">
      <alignment horizontal="right" vertical="center" wrapText="1"/>
      <protection locked="0"/>
    </xf>
    <xf numFmtId="0" fontId="0" fillId="0" borderId="17" xfId="0" applyFont="1" applyFill="1" applyBorder="1" applyAlignment="1" applyProtection="1">
      <alignment horizontal="left" vertical="center"/>
      <protection locked="0"/>
    </xf>
    <xf numFmtId="0" fontId="0" fillId="0" borderId="17" xfId="0" applyFont="1" applyFill="1" applyBorder="1" applyAlignment="1" applyProtection="1">
      <alignment horizontal="right" wrapText="1"/>
      <protection locked="0"/>
    </xf>
    <xf numFmtId="0" fontId="0" fillId="0" borderId="17" xfId="0" applyFont="1" applyFill="1" applyBorder="1" applyAlignment="1" applyProtection="1">
      <alignment wrapText="1"/>
      <protection locked="0"/>
    </xf>
    <xf numFmtId="0" fontId="0" fillId="0" borderId="17" xfId="0" applyFont="1" applyBorder="1" applyAlignment="1" applyProtection="1">
      <alignment/>
      <protection locked="0"/>
    </xf>
    <xf numFmtId="0" fontId="0" fillId="0" borderId="18" xfId="0" applyFont="1" applyBorder="1" applyAlignment="1" applyProtection="1">
      <alignment/>
      <protection locked="0"/>
    </xf>
    <xf numFmtId="49" fontId="0" fillId="0" borderId="0" xfId="0" applyNumberFormat="1" applyFont="1" applyFill="1" applyBorder="1" applyAlignment="1" applyProtection="1">
      <alignment horizontal="right" vertical="center" wrapText="1"/>
      <protection locked="0"/>
    </xf>
    <xf numFmtId="0" fontId="4" fillId="34" borderId="0" xfId="0" applyFont="1" applyFill="1" applyBorder="1" applyAlignment="1" applyProtection="1">
      <alignment wrapText="1"/>
      <protection locked="0"/>
    </xf>
    <xf numFmtId="49" fontId="4" fillId="34"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center"/>
      <protection locked="0"/>
    </xf>
    <xf numFmtId="10" fontId="0" fillId="0" borderId="0" xfId="0" applyNumberFormat="1" applyFont="1" applyFill="1" applyBorder="1" applyAlignment="1" applyProtection="1">
      <alignment horizontal="center"/>
      <protection locked="0"/>
    </xf>
    <xf numFmtId="0" fontId="0" fillId="0" borderId="0" xfId="0" applyFill="1" applyAlignment="1" applyProtection="1">
      <alignment wrapText="1"/>
      <protection locked="0"/>
    </xf>
    <xf numFmtId="0" fontId="0" fillId="0" borderId="0" xfId="0" applyFill="1" applyAlignment="1" applyProtection="1">
      <alignment/>
      <protection locked="0"/>
    </xf>
    <xf numFmtId="0" fontId="11" fillId="0" borderId="0" xfId="0" applyFont="1" applyFill="1" applyBorder="1" applyAlignment="1" applyProtection="1">
      <alignment/>
      <protection locked="0"/>
    </xf>
    <xf numFmtId="188" fontId="0" fillId="34" borderId="0" xfId="0" applyNumberFormat="1" applyFont="1" applyFill="1" applyBorder="1" applyAlignment="1" applyProtection="1">
      <alignment horizontal="left" vertical="center"/>
      <protection locked="0"/>
    </xf>
    <xf numFmtId="49" fontId="4" fillId="0" borderId="0" xfId="0" applyNumberFormat="1" applyFont="1" applyBorder="1" applyAlignment="1" applyProtection="1">
      <alignment horizontal="left"/>
      <protection locked="0"/>
    </xf>
    <xf numFmtId="0" fontId="0" fillId="35" borderId="0" xfId="0" applyFont="1" applyFill="1" applyAlignment="1" applyProtection="1">
      <alignment/>
      <protection locked="0"/>
    </xf>
    <xf numFmtId="0" fontId="0" fillId="0" borderId="0" xfId="0" applyFont="1" applyBorder="1" applyAlignment="1" applyProtection="1">
      <alignment horizontal="right" vertical="center"/>
      <protection locked="0"/>
    </xf>
    <xf numFmtId="0" fontId="4" fillId="0" borderId="0" xfId="0" applyFont="1" applyAlignment="1" applyProtection="1">
      <alignment/>
      <protection locked="0"/>
    </xf>
    <xf numFmtId="0" fontId="0" fillId="0" borderId="0" xfId="0" applyAlignment="1" applyProtection="1">
      <alignment wrapText="1"/>
      <protection locked="0"/>
    </xf>
    <xf numFmtId="49" fontId="0" fillId="0" borderId="0" xfId="0" applyNumberFormat="1" applyFont="1" applyFill="1" applyBorder="1" applyAlignment="1" applyProtection="1">
      <alignment/>
      <protection locked="0"/>
    </xf>
    <xf numFmtId="0" fontId="4" fillId="0" borderId="0" xfId="0" applyFont="1" applyFill="1" applyAlignment="1" applyProtection="1">
      <alignment/>
      <protection locked="0"/>
    </xf>
    <xf numFmtId="0" fontId="0" fillId="35" borderId="0" xfId="0" applyFont="1" applyFill="1" applyBorder="1" applyAlignment="1" applyProtection="1">
      <alignment/>
      <protection locked="0"/>
    </xf>
    <xf numFmtId="0" fontId="11" fillId="0" borderId="0" xfId="0" applyFont="1" applyFill="1" applyAlignment="1" applyProtection="1">
      <alignment/>
      <protection locked="0"/>
    </xf>
    <xf numFmtId="187" fontId="7" fillId="0" borderId="0" xfId="43" applyNumberFormat="1" applyFont="1" applyBorder="1" applyAlignment="1" applyProtection="1">
      <alignment horizontal="right" vertical="center" wrapText="1"/>
      <protection locked="0"/>
    </xf>
    <xf numFmtId="0" fontId="0" fillId="0" borderId="0" xfId="0" applyFont="1" applyBorder="1" applyAlignment="1" applyProtection="1">
      <alignment horizontal="right" vertical="center" wrapText="1"/>
      <protection locked="0"/>
    </xf>
    <xf numFmtId="41" fontId="0" fillId="0" borderId="0" xfId="0" applyNumberFormat="1" applyFont="1" applyAlignment="1" applyProtection="1">
      <alignment vertical="center"/>
      <protection locked="0"/>
    </xf>
    <xf numFmtId="187" fontId="0" fillId="0" borderId="0" xfId="43" applyNumberFormat="1" applyFont="1" applyBorder="1" applyAlignment="1" applyProtection="1">
      <alignment horizontal="right" vertical="center" wrapText="1"/>
      <protection locked="0"/>
    </xf>
    <xf numFmtId="0" fontId="0" fillId="57" borderId="0" xfId="0" applyFill="1" applyAlignment="1" applyProtection="1">
      <alignment/>
      <protection locked="0"/>
    </xf>
    <xf numFmtId="41" fontId="5" fillId="0" borderId="0" xfId="0" applyNumberFormat="1" applyFont="1" applyFill="1" applyBorder="1" applyAlignment="1" applyProtection="1">
      <alignment horizontal="right" vertical="top"/>
      <protection locked="0"/>
    </xf>
    <xf numFmtId="41" fontId="29" fillId="0" borderId="0" xfId="0" applyNumberFormat="1" applyFont="1" applyFill="1" applyBorder="1" applyAlignment="1" applyProtection="1">
      <alignment horizontal="right" vertical="top"/>
      <protection locked="0"/>
    </xf>
    <xf numFmtId="41" fontId="5" fillId="0" borderId="0" xfId="0" applyNumberFormat="1" applyFont="1" applyFill="1" applyBorder="1" applyAlignment="1" applyProtection="1">
      <alignment horizontal="right" vertical="center"/>
      <protection locked="0"/>
    </xf>
    <xf numFmtId="41" fontId="29" fillId="0" borderId="0" xfId="0" applyNumberFormat="1" applyFont="1" applyFill="1" applyBorder="1" applyAlignment="1" applyProtection="1">
      <alignment horizontal="right"/>
      <protection locked="0"/>
    </xf>
    <xf numFmtId="0" fontId="0" fillId="0" borderId="0" xfId="0" applyFont="1" applyFill="1" applyAlignment="1" applyProtection="1">
      <alignment horizontal="right" vertical="center"/>
      <protection locked="0"/>
    </xf>
    <xf numFmtId="41" fontId="0" fillId="0" borderId="0" xfId="0" applyNumberFormat="1" applyFont="1" applyFill="1" applyBorder="1" applyAlignment="1" applyProtection="1">
      <alignment horizontal="right" vertical="center"/>
      <protection locked="0"/>
    </xf>
    <xf numFmtId="0" fontId="11" fillId="0" borderId="0" xfId="0" applyFont="1" applyAlignment="1" applyProtection="1">
      <alignment/>
      <protection locked="0"/>
    </xf>
    <xf numFmtId="187" fontId="0" fillId="0" borderId="0" xfId="43" applyNumberFormat="1" applyFont="1" applyBorder="1" applyAlignment="1" applyProtection="1">
      <alignment horizontal="left" vertical="center" wrapText="1"/>
      <protection locked="0"/>
    </xf>
    <xf numFmtId="0" fontId="0" fillId="0" borderId="0" xfId="0" applyFont="1" applyAlignment="1" applyProtection="1">
      <alignment vertical="top"/>
      <protection locked="0"/>
    </xf>
    <xf numFmtId="0" fontId="0" fillId="0" borderId="0" xfId="0" applyFont="1" applyFill="1" applyBorder="1" applyAlignment="1" applyProtection="1">
      <alignment horizontal="left" vertical="top"/>
      <protection locked="0"/>
    </xf>
    <xf numFmtId="0" fontId="0" fillId="0" borderId="0" xfId="0" applyNumberFormat="1" applyFont="1" applyFill="1" applyBorder="1" applyAlignment="1" applyProtection="1">
      <alignment vertical="top"/>
      <protection locked="0"/>
    </xf>
    <xf numFmtId="0" fontId="0" fillId="0" borderId="0" xfId="0" applyFont="1" applyFill="1" applyBorder="1" applyAlignment="1" applyProtection="1">
      <alignment vertical="top"/>
      <protection locked="0"/>
    </xf>
    <xf numFmtId="41" fontId="0" fillId="0" borderId="0" xfId="0" applyNumberFormat="1" applyFont="1" applyFill="1" applyBorder="1" applyAlignment="1" applyProtection="1">
      <alignment vertical="top"/>
      <protection locked="0"/>
    </xf>
    <xf numFmtId="0" fontId="0" fillId="0" borderId="0" xfId="0" applyFont="1" applyAlignment="1" applyProtection="1">
      <alignment horizontal="right" vertical="top"/>
      <protection locked="0"/>
    </xf>
    <xf numFmtId="0" fontId="14" fillId="0" borderId="0" xfId="0" applyFont="1" applyFill="1" applyBorder="1" applyAlignment="1" applyProtection="1">
      <alignment horizontal="right" vertical="top"/>
      <protection locked="0"/>
    </xf>
    <xf numFmtId="0" fontId="0" fillId="0" borderId="0" xfId="0" applyFont="1" applyFill="1" applyAlignment="1" applyProtection="1">
      <alignment vertical="center"/>
      <protection locked="0"/>
    </xf>
    <xf numFmtId="41" fontId="0" fillId="0" borderId="0" xfId="0" applyNumberFormat="1" applyFont="1" applyFill="1" applyAlignment="1" applyProtection="1">
      <alignment vertical="center"/>
      <protection locked="0"/>
    </xf>
    <xf numFmtId="0" fontId="0" fillId="0" borderId="0" xfId="0" applyAlignment="1" applyProtection="1">
      <alignment vertical="top" wrapText="1"/>
      <protection locked="0"/>
    </xf>
    <xf numFmtId="0" fontId="0" fillId="0" borderId="0" xfId="0" applyFill="1" applyAlignment="1" applyProtection="1">
      <alignment vertical="top" wrapText="1"/>
      <protection locked="0"/>
    </xf>
    <xf numFmtId="0" fontId="0" fillId="0" borderId="0" xfId="0" applyFont="1" applyFill="1" applyAlignment="1" applyProtection="1">
      <alignment wrapText="1"/>
      <protection locked="0"/>
    </xf>
    <xf numFmtId="175" fontId="0" fillId="0" borderId="31" xfId="0" applyNumberFormat="1" applyFont="1" applyFill="1" applyBorder="1" applyAlignment="1" applyProtection="1">
      <alignment horizontal="right" vertical="top"/>
      <protection locked="0"/>
    </xf>
    <xf numFmtId="175" fontId="0" fillId="0" borderId="32" xfId="0" applyNumberFormat="1" applyFont="1" applyFill="1" applyBorder="1" applyAlignment="1" applyProtection="1">
      <alignment horizontal="right" vertical="top"/>
      <protection locked="0"/>
    </xf>
    <xf numFmtId="0" fontId="5" fillId="0" borderId="0" xfId="0" applyFont="1" applyFill="1" applyAlignment="1" applyProtection="1">
      <alignment horizontal="right" vertical="center"/>
      <protection locked="0"/>
    </xf>
    <xf numFmtId="0" fontId="0" fillId="0" borderId="0" xfId="0" applyAlignment="1" applyProtection="1">
      <alignment horizontal="left" vertical="top" wrapText="1"/>
      <protection locked="0"/>
    </xf>
    <xf numFmtId="0" fontId="7" fillId="0" borderId="0" xfId="0" applyFont="1" applyFill="1" applyBorder="1" applyAlignment="1" applyProtection="1">
      <alignment horizontal="left"/>
      <protection locked="0"/>
    </xf>
    <xf numFmtId="0" fontId="14" fillId="0" borderId="0" xfId="0" applyFont="1" applyFill="1" applyBorder="1" applyAlignment="1" applyProtection="1">
      <alignment horizontal="left"/>
      <protection locked="0"/>
    </xf>
    <xf numFmtId="0" fontId="0" fillId="0" borderId="0" xfId="0" applyBorder="1" applyAlignment="1" applyProtection="1">
      <alignment horizontal="center" vertical="top"/>
      <protection locked="0"/>
    </xf>
    <xf numFmtId="187" fontId="0" fillId="0" borderId="0" xfId="43" applyNumberFormat="1" applyFont="1" applyFill="1" applyBorder="1" applyAlignment="1" applyProtection="1">
      <alignment horizontal="right" vertical="center" wrapText="1"/>
      <protection locked="0"/>
    </xf>
    <xf numFmtId="187" fontId="7" fillId="0" borderId="0" xfId="43" applyNumberFormat="1" applyFont="1" applyFill="1" applyBorder="1" applyAlignment="1" applyProtection="1">
      <alignment horizontal="right" vertical="center" wrapText="1"/>
      <protection locked="0"/>
    </xf>
    <xf numFmtId="187" fontId="29" fillId="0" borderId="0" xfId="0" applyNumberFormat="1" applyFont="1" applyFill="1" applyBorder="1" applyAlignment="1" applyProtection="1">
      <alignment/>
      <protection locked="0"/>
    </xf>
    <xf numFmtId="0" fontId="32" fillId="0" borderId="0" xfId="0" applyFont="1" applyFill="1" applyBorder="1" applyAlignment="1" applyProtection="1">
      <alignment horizontal="left" vertical="center"/>
      <protection locked="0"/>
    </xf>
    <xf numFmtId="187" fontId="7" fillId="0" borderId="0" xfId="43" applyNumberFormat="1" applyFont="1" applyBorder="1" applyAlignment="1" applyProtection="1">
      <alignment horizontal="right" vertical="top" wrapText="1"/>
      <protection locked="0"/>
    </xf>
    <xf numFmtId="0" fontId="0" fillId="0" borderId="0" xfId="0" applyFont="1" applyBorder="1" applyAlignment="1" applyProtection="1">
      <alignment horizontal="right" vertical="top" wrapText="1"/>
      <protection locked="0"/>
    </xf>
    <xf numFmtId="0" fontId="11" fillId="0" borderId="0" xfId="0" applyFont="1" applyAlignment="1" applyProtection="1">
      <alignment vertical="top"/>
      <protection locked="0"/>
    </xf>
    <xf numFmtId="0" fontId="0" fillId="0" borderId="0" xfId="0" applyFont="1" applyFill="1" applyAlignment="1" applyProtection="1">
      <alignment vertical="top"/>
      <protection locked="0"/>
    </xf>
    <xf numFmtId="49" fontId="0" fillId="0" borderId="0" xfId="0" applyNumberFormat="1" applyFont="1" applyAlignment="1" applyProtection="1">
      <alignment/>
      <protection locked="0"/>
    </xf>
    <xf numFmtId="0" fontId="4" fillId="0" borderId="0" xfId="0" applyFont="1" applyBorder="1" applyAlignment="1" applyProtection="1">
      <alignment/>
      <protection locked="0"/>
    </xf>
    <xf numFmtId="187" fontId="29" fillId="0" borderId="0" xfId="0" applyNumberFormat="1" applyFont="1" applyBorder="1" applyAlignment="1" applyProtection="1">
      <alignment/>
      <protection locked="0"/>
    </xf>
    <xf numFmtId="0" fontId="29" fillId="0" borderId="0" xfId="0" applyFont="1" applyBorder="1" applyAlignment="1" applyProtection="1">
      <alignment horizontal="right" vertical="center" wrapText="1"/>
      <protection locked="0"/>
    </xf>
    <xf numFmtId="0" fontId="14" fillId="0" borderId="0" xfId="0" applyFont="1" applyFill="1" applyAlignment="1" applyProtection="1">
      <alignment/>
      <protection locked="0"/>
    </xf>
    <xf numFmtId="0" fontId="77" fillId="0" borderId="0" xfId="0" applyFont="1" applyAlignment="1" applyProtection="1">
      <alignment vertical="center"/>
      <protection/>
    </xf>
    <xf numFmtId="0" fontId="45" fillId="0" borderId="0" xfId="0" applyFont="1" applyAlignment="1" applyProtection="1">
      <alignment horizontal="left"/>
      <protection/>
    </xf>
    <xf numFmtId="0" fontId="45" fillId="0" borderId="0" xfId="0" applyFont="1" applyFill="1" applyBorder="1" applyAlignment="1" applyProtection="1">
      <alignment horizontal="left"/>
      <protection/>
    </xf>
    <xf numFmtId="49" fontId="4" fillId="0" borderId="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protection/>
    </xf>
    <xf numFmtId="0" fontId="4" fillId="0" borderId="0" xfId="0" applyNumberFormat="1" applyFont="1" applyFill="1" applyAlignment="1" applyProtection="1">
      <alignment horizontal="left"/>
      <protection/>
    </xf>
    <xf numFmtId="0" fontId="4" fillId="0" borderId="0" xfId="0" applyFont="1" applyFill="1" applyBorder="1" applyAlignment="1" applyProtection="1">
      <alignment horizontal="left"/>
      <protection/>
    </xf>
    <xf numFmtId="0" fontId="0" fillId="0" borderId="0" xfId="0" applyFill="1" applyAlignment="1" applyProtection="1">
      <alignment wrapText="1"/>
      <protection/>
    </xf>
    <xf numFmtId="0" fontId="0" fillId="57" borderId="0" xfId="0" applyFill="1" applyAlignment="1" applyProtection="1">
      <alignment/>
      <protection/>
    </xf>
    <xf numFmtId="0" fontId="112" fillId="58" borderId="33" xfId="0" applyFont="1" applyFill="1" applyBorder="1" applyAlignment="1" applyProtection="1">
      <alignment horizontal="center" vertical="center" wrapText="1"/>
      <protection/>
    </xf>
    <xf numFmtId="0" fontId="112" fillId="58" borderId="34" xfId="0" applyFont="1" applyFill="1" applyBorder="1" applyAlignment="1" applyProtection="1">
      <alignment horizontal="center" vertical="center" wrapText="1"/>
      <protection/>
    </xf>
    <xf numFmtId="0" fontId="112" fillId="58" borderId="33" xfId="0" applyFont="1" applyFill="1" applyBorder="1" applyAlignment="1" applyProtection="1">
      <alignment horizontal="center" vertical="center"/>
      <protection/>
    </xf>
    <xf numFmtId="0" fontId="0" fillId="0" borderId="0" xfId="0" applyAlignment="1" applyProtection="1">
      <alignment vertical="center"/>
      <protection/>
    </xf>
    <xf numFmtId="0" fontId="0" fillId="57" borderId="0" xfId="0" applyFill="1" applyAlignment="1" applyProtection="1">
      <alignment/>
      <protection/>
    </xf>
    <xf numFmtId="0" fontId="0" fillId="57" borderId="0" xfId="0" applyFill="1" applyAlignment="1" applyProtection="1">
      <alignment horizontal="right"/>
      <protection/>
    </xf>
    <xf numFmtId="0" fontId="0" fillId="57" borderId="35" xfId="0" applyFill="1" applyBorder="1" applyAlignment="1" applyProtection="1">
      <alignment/>
      <protection/>
    </xf>
    <xf numFmtId="0" fontId="0" fillId="57" borderId="36" xfId="0" applyFill="1" applyBorder="1" applyAlignment="1" applyProtection="1">
      <alignment/>
      <protection/>
    </xf>
    <xf numFmtId="0" fontId="109" fillId="57" borderId="37" xfId="0" applyFont="1" applyFill="1" applyBorder="1" applyAlignment="1" applyProtection="1">
      <alignment horizontal="left"/>
      <protection/>
    </xf>
    <xf numFmtId="0" fontId="109" fillId="57" borderId="0" xfId="0" applyFont="1" applyFill="1" applyBorder="1" applyAlignment="1" applyProtection="1">
      <alignment horizontal="left"/>
      <protection/>
    </xf>
    <xf numFmtId="0" fontId="109" fillId="57" borderId="37" xfId="0" applyFont="1" applyFill="1" applyBorder="1" applyAlignment="1" applyProtection="1">
      <alignment horizontal="right"/>
      <protection/>
    </xf>
    <xf numFmtId="0" fontId="109" fillId="57" borderId="0" xfId="0" applyFont="1" applyFill="1" applyBorder="1" applyAlignment="1" applyProtection="1">
      <alignment horizontal="right"/>
      <protection/>
    </xf>
    <xf numFmtId="0" fontId="0" fillId="57" borderId="37" xfId="0" applyFill="1" applyBorder="1" applyAlignment="1" applyProtection="1">
      <alignment/>
      <protection/>
    </xf>
    <xf numFmtId="0" fontId="0" fillId="57" borderId="38" xfId="0" applyFill="1" applyBorder="1" applyAlignment="1" applyProtection="1">
      <alignment/>
      <protection/>
    </xf>
    <xf numFmtId="0" fontId="0" fillId="57" borderId="39" xfId="0" applyFill="1" applyBorder="1" applyAlignment="1" applyProtection="1">
      <alignment/>
      <protection/>
    </xf>
    <xf numFmtId="0" fontId="51" fillId="57" borderId="0" xfId="0" applyFont="1" applyFill="1" applyAlignment="1" applyProtection="1">
      <alignment/>
      <protection/>
    </xf>
    <xf numFmtId="0" fontId="0" fillId="57" borderId="40" xfId="0" applyFill="1" applyBorder="1" applyAlignment="1" applyProtection="1">
      <alignment/>
      <protection/>
    </xf>
    <xf numFmtId="0" fontId="0" fillId="57" borderId="41" xfId="0" applyFill="1" applyBorder="1" applyAlignment="1" applyProtection="1">
      <alignment/>
      <protection/>
    </xf>
    <xf numFmtId="2" fontId="0" fillId="57" borderId="0" xfId="0" applyNumberFormat="1" applyFill="1" applyBorder="1" applyAlignment="1" applyProtection="1">
      <alignment/>
      <protection/>
    </xf>
    <xf numFmtId="0" fontId="0" fillId="57" borderId="0" xfId="0" applyFill="1" applyBorder="1" applyAlignment="1" applyProtection="1">
      <alignment horizontal="center"/>
      <protection/>
    </xf>
    <xf numFmtId="0" fontId="0" fillId="57" borderId="0" xfId="0" applyFill="1" applyBorder="1" applyAlignment="1" applyProtection="1">
      <alignment/>
      <protection/>
    </xf>
    <xf numFmtId="49" fontId="0" fillId="57" borderId="42" xfId="0" applyNumberFormat="1" applyFill="1" applyBorder="1" applyAlignment="1" applyProtection="1">
      <alignment/>
      <protection/>
    </xf>
    <xf numFmtId="203" fontId="0" fillId="57" borderId="0" xfId="0" applyNumberFormat="1" applyFill="1" applyAlignment="1" applyProtection="1">
      <alignment horizontal="right"/>
      <protection/>
    </xf>
    <xf numFmtId="0" fontId="109" fillId="57" borderId="0" xfId="0" applyFont="1" applyFill="1" applyAlignment="1" applyProtection="1">
      <alignment/>
      <protection/>
    </xf>
    <xf numFmtId="0" fontId="0" fillId="57" borderId="0" xfId="0" applyFill="1" applyAlignment="1" applyProtection="1">
      <alignment horizontal="center"/>
      <protection/>
    </xf>
    <xf numFmtId="0" fontId="109" fillId="57" borderId="0" xfId="0" applyFont="1" applyFill="1" applyAlignment="1" applyProtection="1">
      <alignment horizontal="right"/>
      <protection/>
    </xf>
    <xf numFmtId="0" fontId="0" fillId="57" borderId="43" xfId="0" applyFill="1" applyBorder="1" applyAlignment="1" applyProtection="1">
      <alignment horizontal="left"/>
      <protection/>
    </xf>
    <xf numFmtId="0" fontId="0" fillId="57" borderId="0" xfId="0" applyFill="1" applyBorder="1" applyAlignment="1" applyProtection="1">
      <alignment horizontal="left" wrapText="1"/>
      <protection/>
    </xf>
    <xf numFmtId="0" fontId="0" fillId="57" borderId="0" xfId="0" applyFill="1" applyBorder="1" applyAlignment="1" applyProtection="1">
      <alignment horizontal="left"/>
      <protection/>
    </xf>
    <xf numFmtId="0" fontId="0" fillId="57" borderId="42" xfId="0" applyFill="1" applyBorder="1" applyAlignment="1" applyProtection="1">
      <alignment/>
      <protection/>
    </xf>
    <xf numFmtId="10" fontId="109" fillId="57" borderId="0" xfId="0" applyNumberFormat="1" applyFont="1" applyFill="1" applyBorder="1" applyAlignment="1" applyProtection="1">
      <alignment/>
      <protection/>
    </xf>
    <xf numFmtId="0" fontId="0" fillId="57" borderId="0" xfId="0" applyFill="1" applyBorder="1" applyAlignment="1" applyProtection="1">
      <alignment/>
      <protection/>
    </xf>
    <xf numFmtId="10" fontId="0" fillId="57" borderId="0" xfId="0" applyNumberFormat="1" applyFill="1" applyBorder="1" applyAlignment="1" applyProtection="1">
      <alignment/>
      <protection/>
    </xf>
    <xf numFmtId="2" fontId="0" fillId="57" borderId="0" xfId="0" applyNumberFormat="1" applyFill="1" applyAlignment="1" applyProtection="1">
      <alignment/>
      <protection/>
    </xf>
    <xf numFmtId="0" fontId="0" fillId="0" borderId="44" xfId="0" applyFont="1" applyBorder="1" applyAlignment="1" applyProtection="1">
      <alignment/>
      <protection/>
    </xf>
    <xf numFmtId="0" fontId="0" fillId="0" borderId="45" xfId="0" applyFont="1" applyBorder="1" applyAlignment="1" applyProtection="1">
      <alignment/>
      <protection/>
    </xf>
    <xf numFmtId="0" fontId="0" fillId="0" borderId="46" xfId="0" applyFont="1" applyBorder="1" applyAlignment="1" applyProtection="1">
      <alignment/>
      <protection/>
    </xf>
    <xf numFmtId="0" fontId="0" fillId="57" borderId="47" xfId="0" applyFill="1" applyBorder="1" applyAlignment="1" applyProtection="1">
      <alignment/>
      <protection/>
    </xf>
    <xf numFmtId="0" fontId="0" fillId="57" borderId="48" xfId="0" applyFill="1" applyBorder="1" applyAlignment="1" applyProtection="1">
      <alignment/>
      <protection/>
    </xf>
    <xf numFmtId="0" fontId="109" fillId="57" borderId="49" xfId="0" applyFont="1" applyFill="1" applyBorder="1" applyAlignment="1" applyProtection="1">
      <alignment/>
      <protection/>
    </xf>
    <xf numFmtId="0" fontId="109" fillId="57" borderId="49" xfId="0" applyFont="1" applyFill="1" applyBorder="1" applyAlignment="1" applyProtection="1">
      <alignment horizontal="right"/>
      <protection/>
    </xf>
    <xf numFmtId="0" fontId="0" fillId="57" borderId="49" xfId="0" applyFill="1" applyBorder="1" applyAlignment="1" applyProtection="1">
      <alignment/>
      <protection/>
    </xf>
    <xf numFmtId="0" fontId="0" fillId="57" borderId="50" xfId="0" applyFill="1" applyBorder="1" applyAlignment="1" applyProtection="1">
      <alignment/>
      <protection/>
    </xf>
    <xf numFmtId="0" fontId="0" fillId="57" borderId="51" xfId="0" applyFill="1" applyBorder="1" applyAlignment="1" applyProtection="1">
      <alignment/>
      <protection/>
    </xf>
    <xf numFmtId="0" fontId="0" fillId="0" borderId="0" xfId="0" applyBorder="1" applyAlignment="1" applyProtection="1">
      <alignment/>
      <protection/>
    </xf>
    <xf numFmtId="0" fontId="0" fillId="0" borderId="0" xfId="0" applyBorder="1" applyAlignment="1" applyProtection="1">
      <alignment horizontal="left" vertical="center" wrapText="1"/>
      <protection/>
    </xf>
    <xf numFmtId="0" fontId="23" fillId="0" borderId="0" xfId="0" applyFont="1" applyAlignment="1" applyProtection="1">
      <alignment horizontal="left" wrapText="1"/>
      <protection/>
    </xf>
    <xf numFmtId="0" fontId="14" fillId="0" borderId="0" xfId="0" applyFont="1" applyFill="1" applyAlignment="1" applyProtection="1">
      <alignment/>
      <protection/>
    </xf>
    <xf numFmtId="0" fontId="7" fillId="0" borderId="0" xfId="0" applyFont="1" applyFill="1" applyBorder="1" applyAlignment="1" applyProtection="1">
      <alignment horizontal="left" vertical="top" wrapText="1"/>
      <protection/>
    </xf>
    <xf numFmtId="0" fontId="0" fillId="0" borderId="0" xfId="0" applyAlignment="1" applyProtection="1">
      <alignment horizontal="left" vertical="top" wrapText="1"/>
      <protection/>
    </xf>
    <xf numFmtId="0" fontId="19" fillId="0" borderId="0" xfId="0" applyFont="1" applyAlignment="1" applyProtection="1">
      <alignment horizontal="centerContinuous" vertical="center"/>
      <protection/>
    </xf>
    <xf numFmtId="0" fontId="0" fillId="0" borderId="0" xfId="0" applyAlignment="1" applyProtection="1">
      <alignment horizontal="centerContinuous"/>
      <protection/>
    </xf>
    <xf numFmtId="0" fontId="112" fillId="58" borderId="52" xfId="0" applyFont="1" applyFill="1" applyBorder="1" applyAlignment="1" applyProtection="1">
      <alignment horizontal="center" vertical="center"/>
      <protection/>
    </xf>
    <xf numFmtId="0" fontId="112" fillId="58" borderId="53" xfId="0" applyFont="1" applyFill="1" applyBorder="1" applyAlignment="1" applyProtection="1">
      <alignment horizontal="center" vertical="center" wrapText="1"/>
      <protection/>
    </xf>
    <xf numFmtId="0" fontId="112" fillId="58" borderId="54" xfId="0" applyFont="1" applyFill="1" applyBorder="1" applyAlignment="1" applyProtection="1">
      <alignment horizontal="center" vertical="center"/>
      <protection/>
    </xf>
    <xf numFmtId="2" fontId="111" fillId="59" borderId="12" xfId="0" applyNumberFormat="1" applyFont="1" applyFill="1" applyBorder="1" applyAlignment="1" applyProtection="1">
      <alignment horizontal="center"/>
      <protection/>
    </xf>
    <xf numFmtId="2" fontId="113" fillId="60" borderId="12" xfId="0" applyNumberFormat="1" applyFont="1" applyFill="1" applyBorder="1" applyAlignment="1" applyProtection="1">
      <alignment horizontal="center"/>
      <protection/>
    </xf>
    <xf numFmtId="0" fontId="11" fillId="0" borderId="55" xfId="0" applyFont="1" applyBorder="1" applyAlignment="1" applyProtection="1">
      <alignment horizontal="center" vertical="center" wrapText="1"/>
      <protection/>
    </xf>
    <xf numFmtId="0" fontId="46" fillId="0" borderId="56" xfId="0" applyFont="1" applyBorder="1" applyAlignment="1" applyProtection="1">
      <alignment horizontal="center" vertical="center" wrapText="1"/>
      <protection/>
    </xf>
    <xf numFmtId="0" fontId="23" fillId="0" borderId="55" xfId="0" applyFont="1" applyBorder="1" applyAlignment="1" applyProtection="1">
      <alignment horizontal="center" vertical="center" wrapText="1"/>
      <protection/>
    </xf>
    <xf numFmtId="0" fontId="32" fillId="0" borderId="12" xfId="0" applyFont="1" applyBorder="1" applyAlignment="1" applyProtection="1">
      <alignment horizontal="center" vertical="center" wrapText="1"/>
      <protection/>
    </xf>
    <xf numFmtId="0" fontId="47" fillId="0" borderId="12" xfId="0" applyFont="1" applyBorder="1" applyAlignment="1" applyProtection="1">
      <alignment horizontal="center" vertical="center" wrapText="1"/>
      <protection/>
    </xf>
    <xf numFmtId="0" fontId="11" fillId="0" borderId="0" xfId="0" applyFont="1" applyAlignment="1" applyProtection="1">
      <alignment/>
      <protection/>
    </xf>
    <xf numFmtId="0" fontId="114" fillId="55" borderId="0" xfId="0" applyFont="1" applyFill="1" applyAlignment="1" applyProtection="1">
      <alignment/>
      <protection locked="0"/>
    </xf>
    <xf numFmtId="4" fontId="0" fillId="57" borderId="0" xfId="0" applyNumberFormat="1" applyFill="1" applyAlignment="1" applyProtection="1">
      <alignment/>
      <protection/>
    </xf>
    <xf numFmtId="1" fontId="0" fillId="57" borderId="57" xfId="0" applyNumberFormat="1" applyFill="1" applyBorder="1" applyAlignment="1" applyProtection="1">
      <alignment/>
      <protection/>
    </xf>
    <xf numFmtId="1" fontId="0" fillId="57" borderId="57" xfId="0" applyNumberFormat="1" applyFill="1" applyBorder="1" applyAlignment="1" applyProtection="1">
      <alignment horizontal="right"/>
      <protection/>
    </xf>
    <xf numFmtId="1" fontId="109" fillId="57" borderId="57" xfId="0" applyNumberFormat="1" applyFont="1" applyFill="1" applyBorder="1" applyAlignment="1" applyProtection="1">
      <alignment/>
      <protection/>
    </xf>
    <xf numFmtId="1" fontId="0" fillId="57" borderId="0" xfId="0" applyNumberFormat="1" applyFill="1" applyAlignment="1" applyProtection="1">
      <alignment/>
      <protection/>
    </xf>
    <xf numFmtId="1" fontId="109" fillId="57" borderId="12" xfId="0" applyNumberFormat="1" applyFont="1" applyFill="1" applyBorder="1" applyAlignment="1" applyProtection="1">
      <alignment/>
      <protection/>
    </xf>
    <xf numFmtId="1" fontId="0" fillId="61" borderId="57" xfId="0" applyNumberFormat="1" applyFill="1" applyBorder="1" applyAlignment="1" applyProtection="1">
      <alignment/>
      <protection locked="0"/>
    </xf>
    <xf numFmtId="1" fontId="111" fillId="62" borderId="12" xfId="0" applyNumberFormat="1" applyFont="1" applyFill="1" applyBorder="1" applyAlignment="1" applyProtection="1">
      <alignment horizontal="center"/>
      <protection locked="0"/>
    </xf>
    <xf numFmtId="1" fontId="113" fillId="63" borderId="12" xfId="0" applyNumberFormat="1" applyFont="1" applyFill="1" applyBorder="1" applyAlignment="1" applyProtection="1">
      <alignment horizontal="center"/>
      <protection locked="0"/>
    </xf>
    <xf numFmtId="9" fontId="0" fillId="64" borderId="57" xfId="0" applyNumberFormat="1" applyFill="1" applyBorder="1" applyAlignment="1" applyProtection="1">
      <alignment/>
      <protection locked="0"/>
    </xf>
    <xf numFmtId="9" fontId="109" fillId="65" borderId="57" xfId="54" applyFont="1" applyFill="1" applyBorder="1" applyAlignment="1" applyProtection="1">
      <alignment/>
      <protection locked="0"/>
    </xf>
    <xf numFmtId="0" fontId="0" fillId="0" borderId="0" xfId="0" applyAlignment="1" applyProtection="1">
      <alignment horizontal="left"/>
      <protection/>
    </xf>
    <xf numFmtId="0" fontId="0" fillId="57" borderId="0" xfId="0" applyFill="1" applyAlignment="1" applyProtection="1">
      <alignment horizontal="right"/>
      <protection/>
    </xf>
    <xf numFmtId="0" fontId="4" fillId="0" borderId="0" xfId="0" applyFont="1" applyBorder="1" applyAlignment="1" applyProtection="1">
      <alignment horizontal="left" vertical="center"/>
      <protection/>
    </xf>
    <xf numFmtId="0" fontId="0" fillId="0" borderId="0" xfId="0" applyFont="1" applyAlignment="1" applyProtection="1">
      <alignment horizontal="center"/>
      <protection/>
    </xf>
    <xf numFmtId="0" fontId="43" fillId="0" borderId="29" xfId="52" applyFont="1" applyFill="1" applyBorder="1" applyAlignment="1" applyProtection="1">
      <alignment/>
      <protection/>
    </xf>
    <xf numFmtId="0" fontId="0" fillId="0" borderId="0" xfId="0" applyNumberFormat="1" applyFont="1" applyFill="1" applyAlignment="1" applyProtection="1">
      <alignment horizontal="left"/>
      <protection/>
    </xf>
    <xf numFmtId="187" fontId="0" fillId="0" borderId="0" xfId="43" applyNumberFormat="1" applyFont="1" applyBorder="1" applyAlignment="1" applyProtection="1">
      <alignment horizontal="right" vertical="center" wrapText="1"/>
      <protection/>
    </xf>
    <xf numFmtId="0" fontId="0" fillId="0" borderId="0" xfId="0" applyFont="1" applyBorder="1" applyAlignment="1" applyProtection="1">
      <alignment horizontal="right" vertical="center" wrapText="1"/>
      <protection/>
    </xf>
    <xf numFmtId="41" fontId="29" fillId="0" borderId="0" xfId="0" applyNumberFormat="1" applyFont="1" applyFill="1" applyBorder="1" applyAlignment="1" applyProtection="1">
      <alignment horizontal="right"/>
      <protection/>
    </xf>
    <xf numFmtId="0" fontId="14" fillId="0" borderId="0" xfId="0" applyFont="1" applyFill="1" applyBorder="1" applyAlignment="1" applyProtection="1">
      <alignment/>
      <protection/>
    </xf>
    <xf numFmtId="0" fontId="14" fillId="0" borderId="0" xfId="0" applyFont="1" applyAlignment="1" applyProtection="1">
      <alignment/>
      <protection/>
    </xf>
    <xf numFmtId="187" fontId="0" fillId="0" borderId="0" xfId="43" applyNumberFormat="1" applyFont="1" applyBorder="1" applyAlignment="1" applyProtection="1">
      <alignment horizontal="left" vertical="center" wrapText="1"/>
      <protection/>
    </xf>
    <xf numFmtId="41" fontId="5" fillId="0" borderId="0" xfId="0" applyNumberFormat="1" applyFont="1" applyFill="1" applyBorder="1" applyAlignment="1" applyProtection="1">
      <alignment horizontal="right" vertical="top"/>
      <protection/>
    </xf>
    <xf numFmtId="41" fontId="29" fillId="0" borderId="0" xfId="0" applyNumberFormat="1" applyFont="1" applyFill="1" applyBorder="1" applyAlignment="1" applyProtection="1">
      <alignment horizontal="right" vertical="top"/>
      <protection/>
    </xf>
    <xf numFmtId="0" fontId="0" fillId="57" borderId="39" xfId="0" applyFill="1" applyBorder="1" applyAlignment="1" applyProtection="1">
      <alignment/>
      <protection locked="0"/>
    </xf>
    <xf numFmtId="0" fontId="0" fillId="57" borderId="51" xfId="0" applyFill="1" applyBorder="1" applyAlignment="1" applyProtection="1">
      <alignment/>
      <protection locked="0"/>
    </xf>
    <xf numFmtId="0" fontId="45" fillId="0" borderId="0" xfId="0" applyFont="1" applyAlignment="1" applyProtection="1">
      <alignment horizontal="left"/>
      <protection locked="0"/>
    </xf>
    <xf numFmtId="0" fontId="115" fillId="0" borderId="0" xfId="0" applyFont="1" applyAlignment="1" applyProtection="1">
      <alignment/>
      <protection locked="0"/>
    </xf>
    <xf numFmtId="0" fontId="21" fillId="0" borderId="0" xfId="0" applyFont="1" applyFill="1" applyBorder="1" applyAlignment="1" applyProtection="1">
      <alignment horizontal="right"/>
      <protection locked="0"/>
    </xf>
    <xf numFmtId="0" fontId="4" fillId="0" borderId="0" xfId="0" applyFont="1" applyFill="1" applyBorder="1" applyAlignment="1" applyProtection="1">
      <alignment horizontal="right" wrapText="1"/>
      <protection/>
    </xf>
    <xf numFmtId="0" fontId="4" fillId="0" borderId="0" xfId="0" applyFont="1" applyFill="1" applyBorder="1" applyAlignment="1" applyProtection="1">
      <alignment horizontal="left" vertical="center" wrapText="1"/>
      <protection/>
    </xf>
    <xf numFmtId="0" fontId="0" fillId="0" borderId="0" xfId="0" applyFont="1" applyFill="1" applyAlignment="1" applyProtection="1">
      <alignment horizontal="left"/>
      <protection/>
    </xf>
    <xf numFmtId="0" fontId="20" fillId="0" borderId="0" xfId="0" applyFont="1" applyFill="1" applyBorder="1" applyAlignment="1" applyProtection="1">
      <alignment horizontal="left" wrapText="1"/>
      <protection/>
    </xf>
    <xf numFmtId="0" fontId="116" fillId="0" borderId="0" xfId="0" applyFont="1" applyFill="1" applyAlignment="1" applyProtection="1">
      <alignment horizontal="center" vertical="center"/>
      <protection hidden="1" locked="0"/>
    </xf>
    <xf numFmtId="1" fontId="111" fillId="66" borderId="12" xfId="0" applyNumberFormat="1" applyFont="1" applyFill="1" applyBorder="1" applyAlignment="1" applyProtection="1">
      <alignment horizontal="center"/>
      <protection hidden="1"/>
    </xf>
    <xf numFmtId="0" fontId="23" fillId="67" borderId="0" xfId="0" applyFont="1" applyFill="1" applyBorder="1" applyAlignment="1" applyProtection="1">
      <alignment horizontal="left" vertical="center" wrapText="1"/>
      <protection locked="0"/>
    </xf>
    <xf numFmtId="0" fontId="14" fillId="0" borderId="0" xfId="0" applyFont="1" applyAlignment="1" applyProtection="1">
      <alignment vertical="top" wrapText="1"/>
      <protection/>
    </xf>
    <xf numFmtId="0" fontId="23" fillId="0" borderId="0" xfId="0" applyFont="1" applyFill="1" applyAlignment="1" applyProtection="1">
      <alignment wrapText="1"/>
      <protection/>
    </xf>
    <xf numFmtId="0" fontId="23" fillId="0" borderId="0" xfId="0" applyFont="1" applyFill="1" applyBorder="1" applyAlignment="1" applyProtection="1">
      <alignment horizontal="left" wrapText="1"/>
      <protection/>
    </xf>
    <xf numFmtId="0" fontId="23" fillId="68" borderId="0" xfId="0" applyFont="1" applyFill="1" applyBorder="1" applyAlignment="1" applyProtection="1">
      <alignment horizontal="left" vertical="center" wrapText="1"/>
      <protection/>
    </xf>
    <xf numFmtId="0" fontId="12" fillId="0" borderId="0" xfId="0" applyFont="1" applyAlignment="1" applyProtection="1">
      <alignment horizontal="left"/>
      <protection/>
    </xf>
    <xf numFmtId="0" fontId="12" fillId="0" borderId="0" xfId="0" applyFont="1" applyAlignment="1" applyProtection="1">
      <alignment horizontal="center"/>
      <protection/>
    </xf>
    <xf numFmtId="0" fontId="117" fillId="55" borderId="0" xfId="0" applyFont="1" applyFill="1" applyAlignment="1" applyProtection="1">
      <alignment/>
      <protection locked="0"/>
    </xf>
    <xf numFmtId="0" fontId="12" fillId="0" borderId="0" xfId="0" applyFont="1" applyAlignment="1" applyProtection="1">
      <alignment/>
      <protection locked="0"/>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12" fillId="0" borderId="0" xfId="0" applyFont="1" applyFill="1" applyBorder="1" applyAlignment="1" applyProtection="1">
      <alignment/>
      <protection locked="0"/>
    </xf>
    <xf numFmtId="0" fontId="12" fillId="0" borderId="0" xfId="0" applyNumberFormat="1" applyFont="1" applyFill="1" applyAlignment="1" applyProtection="1">
      <alignment horizontal="left"/>
      <protection locked="0"/>
    </xf>
    <xf numFmtId="0" fontId="12" fillId="0" borderId="0" xfId="0" applyNumberFormat="1" applyFont="1" applyFill="1" applyBorder="1" applyAlignment="1" applyProtection="1">
      <alignment vertical="center"/>
      <protection locked="0"/>
    </xf>
    <xf numFmtId="0" fontId="12" fillId="0" borderId="0" xfId="0" applyFont="1" applyAlignment="1" applyProtection="1">
      <alignment horizontal="center"/>
      <protection locked="0"/>
    </xf>
    <xf numFmtId="0" fontId="12" fillId="0" borderId="0" xfId="0" applyFont="1" applyAlignment="1" applyProtection="1">
      <alignment horizontal="left"/>
      <protection locked="0"/>
    </xf>
    <xf numFmtId="0" fontId="12" fillId="0" borderId="0" xfId="0" applyNumberFormat="1" applyFont="1" applyAlignment="1" applyProtection="1">
      <alignment horizontal="left"/>
      <protection locked="0"/>
    </xf>
    <xf numFmtId="0" fontId="12" fillId="0" borderId="0" xfId="0" applyFont="1" applyBorder="1" applyAlignment="1" applyProtection="1">
      <alignment/>
      <protection locked="0"/>
    </xf>
    <xf numFmtId="0" fontId="118" fillId="54" borderId="0" xfId="0" applyFont="1" applyFill="1" applyAlignment="1" applyProtection="1">
      <alignment/>
      <protection locked="0"/>
    </xf>
    <xf numFmtId="0" fontId="12" fillId="0" borderId="0" xfId="0" applyFont="1" applyFill="1" applyAlignment="1" applyProtection="1">
      <alignment horizontal="center" vertical="center"/>
      <protection locked="0"/>
    </xf>
    <xf numFmtId="0" fontId="58" fillId="0" borderId="12" xfId="0" applyFont="1" applyBorder="1" applyAlignment="1" applyProtection="1">
      <alignment horizontal="center"/>
      <protection locked="0"/>
    </xf>
    <xf numFmtId="10" fontId="12" fillId="0" borderId="12" xfId="0" applyNumberFormat="1" applyFont="1" applyBorder="1" applyAlignment="1" applyProtection="1">
      <alignment horizontal="center"/>
      <protection locked="0"/>
    </xf>
    <xf numFmtId="10" fontId="12" fillId="0" borderId="0" xfId="0" applyNumberFormat="1" applyFont="1" applyBorder="1" applyAlignment="1" applyProtection="1">
      <alignment horizontal="center"/>
      <protection locked="0"/>
    </xf>
    <xf numFmtId="0" fontId="12" fillId="0" borderId="0" xfId="0" applyFont="1" applyBorder="1" applyAlignment="1" applyProtection="1">
      <alignment horizontal="center"/>
      <protection/>
    </xf>
    <xf numFmtId="0" fontId="12" fillId="54" borderId="12" xfId="0" applyFont="1" applyFill="1" applyBorder="1" applyAlignment="1" applyProtection="1">
      <alignment horizontal="center"/>
      <protection locked="0"/>
    </xf>
    <xf numFmtId="10" fontId="12" fillId="54" borderId="12" xfId="0" applyNumberFormat="1" applyFont="1" applyFill="1" applyBorder="1" applyAlignment="1" applyProtection="1">
      <alignment horizontal="center"/>
      <protection locked="0"/>
    </xf>
    <xf numFmtId="10" fontId="12" fillId="54" borderId="0" xfId="0" applyNumberFormat="1" applyFont="1" applyFill="1" applyBorder="1" applyAlignment="1" applyProtection="1">
      <alignment horizontal="center"/>
      <protection locked="0"/>
    </xf>
    <xf numFmtId="0" fontId="12" fillId="54" borderId="0" xfId="0" applyFont="1" applyFill="1" applyAlignment="1" applyProtection="1">
      <alignment/>
      <protection locked="0"/>
    </xf>
    <xf numFmtId="0" fontId="12" fillId="55" borderId="0" xfId="0" applyFont="1" applyFill="1" applyAlignment="1" applyProtection="1">
      <alignment/>
      <protection locked="0"/>
    </xf>
    <xf numFmtId="0" fontId="12" fillId="0" borderId="0" xfId="0" applyFont="1" applyBorder="1" applyAlignment="1" applyProtection="1">
      <alignment/>
      <protection/>
    </xf>
    <xf numFmtId="0" fontId="8" fillId="0" borderId="0" xfId="0" applyFont="1" applyBorder="1" applyAlignment="1" applyProtection="1">
      <alignment/>
      <protection/>
    </xf>
    <xf numFmtId="0" fontId="8" fillId="0" borderId="0" xfId="0" applyFont="1" applyAlignment="1" applyProtection="1">
      <alignment horizontal="right"/>
      <protection/>
    </xf>
    <xf numFmtId="0" fontId="5" fillId="69" borderId="0" xfId="0" applyNumberFormat="1" applyFont="1" applyFill="1" applyBorder="1" applyAlignment="1" applyProtection="1">
      <alignment horizontal="centerContinuous" vertical="justify" wrapText="1"/>
      <protection locked="0"/>
    </xf>
    <xf numFmtId="0" fontId="5" fillId="70" borderId="14" xfId="0" applyNumberFormat="1" applyFont="1" applyFill="1" applyBorder="1" applyAlignment="1" applyProtection="1">
      <alignment horizontal="centerContinuous" vertical="justify" wrapText="1"/>
      <protection locked="0"/>
    </xf>
    <xf numFmtId="1" fontId="36" fillId="71" borderId="22" xfId="0" applyNumberFormat="1" applyFont="1" applyFill="1" applyBorder="1" applyAlignment="1" applyProtection="1">
      <alignment horizontal="center" vertical="center" wrapText="1"/>
      <protection/>
    </xf>
    <xf numFmtId="14" fontId="12" fillId="0" borderId="0" xfId="0" applyNumberFormat="1" applyFont="1" applyBorder="1" applyAlignment="1" applyProtection="1">
      <alignment horizontal="right"/>
      <protection/>
    </xf>
    <xf numFmtId="0" fontId="19" fillId="0" borderId="0" xfId="0" applyFont="1" applyAlignment="1" applyProtection="1">
      <alignment horizontal="left" vertical="center"/>
      <protection/>
    </xf>
    <xf numFmtId="0" fontId="19" fillId="0" borderId="0" xfId="0" applyFont="1" applyFill="1" applyAlignment="1" applyProtection="1">
      <alignment horizontal="center" vertical="center"/>
      <protection/>
    </xf>
    <xf numFmtId="49" fontId="44" fillId="0" borderId="0" xfId="0" applyNumberFormat="1" applyFont="1" applyFill="1" applyAlignment="1" applyProtection="1">
      <alignment vertical="center" wrapText="1"/>
      <protection/>
    </xf>
    <xf numFmtId="0" fontId="12" fillId="0" borderId="0" xfId="0" applyFont="1" applyAlignment="1" applyProtection="1">
      <alignment horizontal="left" vertical="center"/>
      <protection/>
    </xf>
    <xf numFmtId="0" fontId="12" fillId="0" borderId="0" xfId="0" applyNumberFormat="1" applyFont="1" applyAlignment="1" applyProtection="1">
      <alignment/>
      <protection/>
    </xf>
    <xf numFmtId="0" fontId="58" fillId="0" borderId="0" xfId="0"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horizontal="center" vertical="center"/>
      <protection/>
    </xf>
    <xf numFmtId="0" fontId="12" fillId="0" borderId="0" xfId="0" applyFont="1" applyAlignment="1" applyProtection="1">
      <alignment horizontal="right" vertical="center"/>
      <protection/>
    </xf>
    <xf numFmtId="0" fontId="12" fillId="0" borderId="0" xfId="0" applyFont="1" applyAlignment="1" applyProtection="1">
      <alignment wrapText="1"/>
      <protection/>
    </xf>
    <xf numFmtId="0" fontId="12" fillId="0" borderId="0" xfId="0" applyFont="1" applyAlignment="1" applyProtection="1">
      <alignment vertical="center"/>
      <protection/>
    </xf>
    <xf numFmtId="0" fontId="12" fillId="0" borderId="0" xfId="0" applyFont="1" applyFill="1" applyAlignment="1" applyProtection="1">
      <alignment horizontal="center" vertical="center"/>
      <protection/>
    </xf>
    <xf numFmtId="14" fontId="12" fillId="0" borderId="0" xfId="0" applyNumberFormat="1" applyFont="1" applyBorder="1" applyAlignment="1" applyProtection="1">
      <alignment horizontal="right" vertical="center"/>
      <protection/>
    </xf>
    <xf numFmtId="0" fontId="8" fillId="0" borderId="0" xfId="0" applyNumberFormat="1" applyFont="1" applyAlignment="1" applyProtection="1">
      <alignment vertical="center"/>
      <protection/>
    </xf>
    <xf numFmtId="49" fontId="12" fillId="0" borderId="0" xfId="0" applyNumberFormat="1" applyFont="1" applyAlignment="1" applyProtection="1">
      <alignment vertical="center"/>
      <protection/>
    </xf>
    <xf numFmtId="41" fontId="11" fillId="0" borderId="12" xfId="0" applyNumberFormat="1" applyFont="1" applyFill="1" applyBorder="1" applyAlignment="1" applyProtection="1">
      <alignment/>
      <protection hidden="1"/>
    </xf>
    <xf numFmtId="43" fontId="11" fillId="0" borderId="12" xfId="0" applyNumberFormat="1" applyFont="1" applyFill="1" applyBorder="1" applyAlignment="1" applyProtection="1">
      <alignment/>
      <protection hidden="1"/>
    </xf>
    <xf numFmtId="41" fontId="11" fillId="0" borderId="12" xfId="0" applyNumberFormat="1" applyFont="1" applyBorder="1" applyAlignment="1" applyProtection="1">
      <alignment/>
      <protection hidden="1"/>
    </xf>
    <xf numFmtId="41" fontId="24" fillId="0" borderId="12" xfId="0" applyNumberFormat="1" applyFont="1" applyBorder="1" applyAlignment="1" applyProtection="1">
      <alignment/>
      <protection hidden="1"/>
    </xf>
    <xf numFmtId="9" fontId="31" fillId="0" borderId="12" xfId="0" applyNumberFormat="1" applyFont="1" applyBorder="1" applyAlignment="1" applyProtection="1">
      <alignment horizontal="center"/>
      <protection hidden="1"/>
    </xf>
    <xf numFmtId="41" fontId="22" fillId="0" borderId="12" xfId="0" applyNumberFormat="1" applyFont="1" applyBorder="1" applyAlignment="1" applyProtection="1">
      <alignment/>
      <protection hidden="1"/>
    </xf>
    <xf numFmtId="9" fontId="31" fillId="0" borderId="12" xfId="54" applyFont="1" applyBorder="1" applyAlignment="1" applyProtection="1">
      <alignment horizontal="center"/>
      <protection hidden="1"/>
    </xf>
    <xf numFmtId="41" fontId="11" fillId="0" borderId="21" xfId="0" applyNumberFormat="1" applyFont="1" applyFill="1" applyBorder="1" applyAlignment="1" applyProtection="1">
      <alignment/>
      <protection hidden="1"/>
    </xf>
    <xf numFmtId="43" fontId="11" fillId="0" borderId="21" xfId="0" applyNumberFormat="1" applyFont="1" applyFill="1" applyBorder="1" applyAlignment="1" applyProtection="1">
      <alignment/>
      <protection hidden="1"/>
    </xf>
    <xf numFmtId="41" fontId="11" fillId="0" borderId="21" xfId="0" applyNumberFormat="1" applyFont="1" applyBorder="1" applyAlignment="1" applyProtection="1">
      <alignment/>
      <protection hidden="1"/>
    </xf>
    <xf numFmtId="41" fontId="24" fillId="0" borderId="21" xfId="0" applyNumberFormat="1" applyFont="1" applyBorder="1" applyAlignment="1" applyProtection="1">
      <alignment/>
      <protection hidden="1"/>
    </xf>
    <xf numFmtId="41" fontId="22" fillId="0" borderId="21" xfId="0" applyNumberFormat="1" applyFont="1" applyBorder="1" applyAlignment="1" applyProtection="1">
      <alignment/>
      <protection hidden="1"/>
    </xf>
    <xf numFmtId="41" fontId="11" fillId="0" borderId="26" xfId="0" applyNumberFormat="1" applyFont="1" applyBorder="1" applyAlignment="1" applyProtection="1">
      <alignment/>
      <protection hidden="1"/>
    </xf>
    <xf numFmtId="43" fontId="31" fillId="0" borderId="26" xfId="0" applyNumberFormat="1" applyFont="1" applyFill="1" applyBorder="1" applyAlignment="1" applyProtection="1">
      <alignment horizontal="center"/>
      <protection hidden="1"/>
    </xf>
    <xf numFmtId="43" fontId="31" fillId="0" borderId="26" xfId="0" applyNumberFormat="1" applyFont="1" applyFill="1" applyBorder="1" applyAlignment="1" applyProtection="1">
      <alignment horizontal="right"/>
      <protection hidden="1"/>
    </xf>
    <xf numFmtId="41" fontId="24" fillId="0" borderId="26" xfId="0" applyNumberFormat="1" applyFont="1" applyFill="1" applyBorder="1" applyAlignment="1" applyProtection="1">
      <alignment horizontal="right"/>
      <protection hidden="1"/>
    </xf>
    <xf numFmtId="9" fontId="31" fillId="0" borderId="26" xfId="0" applyNumberFormat="1" applyFont="1" applyBorder="1" applyAlignment="1" applyProtection="1">
      <alignment horizontal="center"/>
      <protection hidden="1"/>
    </xf>
    <xf numFmtId="41" fontId="22" fillId="0" borderId="26" xfId="0" applyNumberFormat="1" applyFont="1" applyBorder="1" applyAlignment="1" applyProtection="1">
      <alignment/>
      <protection hidden="1"/>
    </xf>
    <xf numFmtId="0" fontId="5" fillId="0" borderId="0" xfId="0" applyFont="1" applyFill="1" applyBorder="1" applyAlignment="1" applyProtection="1">
      <alignment horizontal="left" wrapText="1"/>
      <protection hidden="1"/>
    </xf>
    <xf numFmtId="0" fontId="14" fillId="72" borderId="12" xfId="0" applyNumberFormat="1" applyFont="1" applyFill="1" applyBorder="1" applyAlignment="1" applyProtection="1">
      <alignment horizontal="center" vertical="center" wrapText="1"/>
      <protection hidden="1"/>
    </xf>
    <xf numFmtId="0" fontId="14" fillId="73" borderId="12" xfId="0" applyFont="1" applyFill="1" applyBorder="1" applyAlignment="1" applyProtection="1">
      <alignment horizontal="center" vertical="center" wrapText="1"/>
      <protection hidden="1"/>
    </xf>
    <xf numFmtId="0" fontId="29" fillId="74" borderId="12" xfId="0" applyFont="1" applyFill="1" applyBorder="1" applyAlignment="1" applyProtection="1">
      <alignment horizontal="center" vertical="center" wrapText="1"/>
      <protection hidden="1"/>
    </xf>
    <xf numFmtId="0" fontId="14" fillId="0" borderId="12" xfId="0" applyFont="1" applyFill="1" applyBorder="1" applyAlignment="1" applyProtection="1">
      <alignment horizontal="center" vertical="center" wrapText="1"/>
      <protection hidden="1"/>
    </xf>
    <xf numFmtId="49" fontId="5" fillId="0" borderId="12" xfId="0" applyNumberFormat="1" applyFont="1" applyFill="1" applyBorder="1" applyAlignment="1" applyProtection="1">
      <alignment horizontal="center" vertical="center" wrapText="1"/>
      <protection hidden="1"/>
    </xf>
    <xf numFmtId="37" fontId="4" fillId="0" borderId="12" xfId="0" applyNumberFormat="1" applyFont="1" applyFill="1" applyBorder="1" applyAlignment="1" applyProtection="1">
      <alignment horizontal="center" vertical="center" wrapText="1"/>
      <protection hidden="1"/>
    </xf>
    <xf numFmtId="37" fontId="27" fillId="0" borderId="12" xfId="0" applyNumberFormat="1" applyFont="1" applyFill="1" applyBorder="1" applyAlignment="1" applyProtection="1">
      <alignment horizontal="center" vertical="center" wrapText="1"/>
      <protection hidden="1"/>
    </xf>
    <xf numFmtId="0" fontId="8" fillId="0" borderId="0" xfId="0" applyFont="1" applyFill="1" applyBorder="1" applyAlignment="1" applyProtection="1">
      <alignment horizontal="center" vertical="center" wrapText="1"/>
      <protection hidden="1"/>
    </xf>
    <xf numFmtId="1" fontId="5" fillId="0" borderId="0" xfId="0" applyNumberFormat="1" applyFont="1" applyFill="1" applyBorder="1" applyAlignment="1" applyProtection="1">
      <alignment horizontal="center" vertical="center" wrapText="1"/>
      <protection hidden="1"/>
    </xf>
    <xf numFmtId="180" fontId="8" fillId="75" borderId="12" xfId="0" applyNumberFormat="1" applyFont="1" applyFill="1" applyBorder="1" applyAlignment="1" applyProtection="1">
      <alignment horizontal="center" vertical="center" wrapText="1"/>
      <protection hidden="1"/>
    </xf>
    <xf numFmtId="180" fontId="39" fillId="76" borderId="12" xfId="0" applyNumberFormat="1" applyFont="1" applyFill="1" applyBorder="1" applyAlignment="1" applyProtection="1">
      <alignment horizontal="center" vertical="center" wrapText="1"/>
      <protection hidden="1"/>
    </xf>
    <xf numFmtId="49" fontId="36" fillId="77" borderId="22" xfId="0" applyNumberFormat="1" applyFont="1" applyFill="1" applyBorder="1" applyAlignment="1" applyProtection="1">
      <alignment horizontal="centerContinuous" vertical="justify"/>
      <protection locked="0"/>
    </xf>
    <xf numFmtId="49" fontId="37" fillId="78" borderId="22" xfId="0" applyNumberFormat="1" applyFont="1" applyFill="1" applyBorder="1" applyAlignment="1" applyProtection="1">
      <alignment horizontal="centerContinuous" vertical="justify"/>
      <protection locked="0"/>
    </xf>
    <xf numFmtId="49" fontId="0" fillId="0" borderId="0" xfId="0" applyNumberFormat="1" applyFont="1" applyAlignment="1" applyProtection="1">
      <alignment/>
      <protection/>
    </xf>
    <xf numFmtId="49" fontId="12" fillId="0" borderId="0" xfId="0" applyNumberFormat="1" applyFont="1" applyAlignment="1" applyProtection="1">
      <alignment horizontal="left" vertical="center"/>
      <protection/>
    </xf>
    <xf numFmtId="49" fontId="37" fillId="79" borderId="22" xfId="0" applyNumberFormat="1" applyFont="1" applyFill="1" applyBorder="1" applyAlignment="1" applyProtection="1">
      <alignment horizontal="left" vertical="justify"/>
      <protection locked="0"/>
    </xf>
    <xf numFmtId="0" fontId="12" fillId="0" borderId="0" xfId="0" applyFont="1" applyBorder="1" applyAlignment="1" applyProtection="1">
      <alignment horizontal="center"/>
      <protection locked="0"/>
    </xf>
    <xf numFmtId="0" fontId="8" fillId="0" borderId="0" xfId="0" applyFont="1" applyBorder="1" applyAlignment="1" applyProtection="1">
      <alignment/>
      <protection locked="0"/>
    </xf>
    <xf numFmtId="14" fontId="12" fillId="0" borderId="0" xfId="0" applyNumberFormat="1" applyFont="1" applyBorder="1" applyAlignment="1" applyProtection="1">
      <alignment horizontal="center"/>
      <protection locked="0"/>
    </xf>
    <xf numFmtId="0" fontId="8" fillId="0" borderId="0" xfId="0" applyFont="1" applyAlignment="1" applyProtection="1">
      <alignment horizontal="right"/>
      <protection locked="0"/>
    </xf>
    <xf numFmtId="0" fontId="12" fillId="0" borderId="0" xfId="0" applyFont="1" applyBorder="1" applyAlignment="1" applyProtection="1">
      <alignment horizontal="right"/>
      <protection locked="0"/>
    </xf>
    <xf numFmtId="0" fontId="12" fillId="0" borderId="0" xfId="0" applyNumberFormat="1" applyFont="1" applyFill="1" applyBorder="1" applyAlignment="1" applyProtection="1">
      <alignment vertical="center"/>
      <protection/>
    </xf>
    <xf numFmtId="0" fontId="119" fillId="58" borderId="58" xfId="0" applyFont="1" applyFill="1" applyBorder="1" applyAlignment="1" applyProtection="1">
      <alignment horizontal="center" vertical="center" wrapText="1"/>
      <protection/>
    </xf>
    <xf numFmtId="0" fontId="119" fillId="58" borderId="59" xfId="0" applyFont="1" applyFill="1" applyBorder="1" applyAlignment="1" applyProtection="1">
      <alignment horizontal="center" vertical="center" wrapText="1"/>
      <protection/>
    </xf>
    <xf numFmtId="0" fontId="119" fillId="58" borderId="60" xfId="0" applyFont="1" applyFill="1" applyBorder="1" applyAlignment="1" applyProtection="1">
      <alignment horizontal="center" vertical="center" wrapText="1"/>
      <protection/>
    </xf>
    <xf numFmtId="0" fontId="119" fillId="58" borderId="16" xfId="0" applyFont="1" applyFill="1" applyBorder="1" applyAlignment="1" applyProtection="1">
      <alignment horizontal="center" vertical="center" wrapText="1"/>
      <protection/>
    </xf>
    <xf numFmtId="0" fontId="119" fillId="58" borderId="10" xfId="0" applyFont="1" applyFill="1" applyBorder="1" applyAlignment="1" applyProtection="1">
      <alignment horizontal="center" vertical="center" wrapText="1"/>
      <protection/>
    </xf>
    <xf numFmtId="0" fontId="119" fillId="58" borderId="61" xfId="0" applyFont="1" applyFill="1" applyBorder="1" applyAlignment="1" applyProtection="1">
      <alignment horizontal="center" vertical="center" wrapText="1"/>
      <protection/>
    </xf>
    <xf numFmtId="0" fontId="14" fillId="0" borderId="13" xfId="0" applyNumberFormat="1" applyFont="1" applyFill="1" applyBorder="1" applyAlignment="1" applyProtection="1">
      <alignment horizontal="center"/>
      <protection/>
    </xf>
    <xf numFmtId="0" fontId="14" fillId="0" borderId="55" xfId="0" applyNumberFormat="1" applyFont="1" applyFill="1" applyBorder="1" applyAlignment="1" applyProtection="1">
      <alignment horizontal="center"/>
      <protection/>
    </xf>
    <xf numFmtId="0" fontId="119" fillId="58" borderId="62" xfId="0" applyFont="1" applyFill="1" applyBorder="1" applyAlignment="1" applyProtection="1">
      <alignment horizontal="center" vertical="center" wrapText="1"/>
      <protection/>
    </xf>
    <xf numFmtId="0" fontId="119" fillId="58" borderId="63" xfId="0" applyFont="1" applyFill="1" applyBorder="1" applyAlignment="1" applyProtection="1">
      <alignment horizontal="center" vertical="center" wrapText="1"/>
      <protection/>
    </xf>
    <xf numFmtId="0" fontId="119" fillId="58" borderId="64" xfId="0" applyFont="1" applyFill="1" applyBorder="1" applyAlignment="1" applyProtection="1">
      <alignment horizontal="center" vertical="center" wrapText="1"/>
      <protection/>
    </xf>
    <xf numFmtId="0" fontId="5" fillId="80" borderId="0" xfId="0" applyFont="1" applyFill="1" applyBorder="1" applyAlignment="1" applyProtection="1">
      <alignment horizontal="center"/>
      <protection/>
    </xf>
    <xf numFmtId="0" fontId="119" fillId="58" borderId="65" xfId="0" applyFont="1" applyFill="1" applyBorder="1" applyAlignment="1" applyProtection="1">
      <alignment horizontal="center" vertical="center" wrapText="1"/>
      <protection/>
    </xf>
    <xf numFmtId="0" fontId="119" fillId="58" borderId="66" xfId="0" applyFont="1" applyFill="1" applyBorder="1" applyAlignment="1" applyProtection="1">
      <alignment horizontal="center" vertical="center"/>
      <protection/>
    </xf>
    <xf numFmtId="0" fontId="119" fillId="58" borderId="67" xfId="0" applyFont="1" applyFill="1" applyBorder="1" applyAlignment="1" applyProtection="1">
      <alignment horizontal="center" vertical="center"/>
      <protection/>
    </xf>
    <xf numFmtId="0" fontId="119" fillId="58" borderId="65" xfId="0" applyFont="1" applyFill="1" applyBorder="1" applyAlignment="1" applyProtection="1">
      <alignment horizontal="center" vertical="center"/>
      <protection/>
    </xf>
    <xf numFmtId="0" fontId="81" fillId="81" borderId="13" xfId="0" applyFont="1" applyFill="1" applyBorder="1" applyAlignment="1" applyProtection="1">
      <alignment horizontal="center" vertical="center" wrapText="1"/>
      <protection/>
    </xf>
    <xf numFmtId="0" fontId="81" fillId="82" borderId="68" xfId="0" applyFont="1" applyFill="1" applyBorder="1" applyAlignment="1" applyProtection="1">
      <alignment horizontal="center" vertical="center" wrapText="1"/>
      <protection/>
    </xf>
    <xf numFmtId="0" fontId="81" fillId="83" borderId="55" xfId="0" applyFont="1" applyFill="1" applyBorder="1" applyAlignment="1" applyProtection="1">
      <alignment horizontal="center" vertical="center" wrapText="1"/>
      <protection/>
    </xf>
    <xf numFmtId="0" fontId="14" fillId="0" borderId="68" xfId="0" applyNumberFormat="1" applyFont="1" applyFill="1" applyBorder="1" applyAlignment="1" applyProtection="1">
      <alignment horizontal="center"/>
      <protection/>
    </xf>
    <xf numFmtId="0" fontId="14" fillId="0" borderId="13" xfId="0" applyNumberFormat="1" applyFont="1" applyFill="1" applyBorder="1" applyAlignment="1" applyProtection="1">
      <alignment horizontal="center"/>
      <protection hidden="1"/>
    </xf>
    <xf numFmtId="0" fontId="14" fillId="0" borderId="55" xfId="0" applyNumberFormat="1" applyFont="1" applyFill="1" applyBorder="1" applyAlignment="1" applyProtection="1">
      <alignment horizontal="center"/>
      <protection hidden="1"/>
    </xf>
    <xf numFmtId="0" fontId="77" fillId="0" borderId="13" xfId="0" applyFont="1" applyBorder="1" applyAlignment="1" applyProtection="1">
      <alignment horizontal="center" vertical="center"/>
      <protection/>
    </xf>
    <xf numFmtId="0" fontId="77" fillId="0" borderId="68" xfId="0" applyFont="1" applyBorder="1" applyAlignment="1" applyProtection="1">
      <alignment horizontal="center" vertical="center"/>
      <protection/>
    </xf>
    <xf numFmtId="0" fontId="77" fillId="0" borderId="55" xfId="0" applyFont="1" applyBorder="1" applyAlignment="1" applyProtection="1">
      <alignment horizontal="center" vertical="center"/>
      <protection/>
    </xf>
    <xf numFmtId="49" fontId="12" fillId="0" borderId="0" xfId="0" applyNumberFormat="1" applyFont="1" applyAlignment="1" applyProtection="1">
      <alignment horizontal="left"/>
      <protection/>
    </xf>
    <xf numFmtId="0" fontId="12" fillId="0" borderId="0" xfId="0" applyNumberFormat="1" applyFont="1" applyAlignment="1" applyProtection="1">
      <alignment horizontal="left"/>
      <protection/>
    </xf>
    <xf numFmtId="0" fontId="0" fillId="0" borderId="13" xfId="0" applyBorder="1" applyAlignment="1" applyProtection="1">
      <alignment horizontal="center" wrapText="1"/>
      <protection/>
    </xf>
    <xf numFmtId="0" fontId="0" fillId="0" borderId="68" xfId="0" applyBorder="1" applyAlignment="1" applyProtection="1">
      <alignment horizontal="center" wrapText="1"/>
      <protection/>
    </xf>
    <xf numFmtId="0" fontId="0" fillId="0" borderId="55" xfId="0" applyBorder="1" applyAlignment="1" applyProtection="1">
      <alignment horizontal="center" wrapText="1"/>
      <protection/>
    </xf>
    <xf numFmtId="0" fontId="14" fillId="0" borderId="13" xfId="0" applyFont="1" applyBorder="1" applyAlignment="1" applyProtection="1">
      <alignment horizontal="center"/>
      <protection/>
    </xf>
    <xf numFmtId="0" fontId="14" fillId="0" borderId="55" xfId="0" applyFont="1" applyBorder="1" applyAlignment="1" applyProtection="1">
      <alignment horizontal="center"/>
      <protection/>
    </xf>
    <xf numFmtId="0" fontId="0" fillId="0" borderId="69" xfId="0" applyFill="1" applyBorder="1" applyAlignment="1" applyProtection="1">
      <alignment horizontal="left" vertical="top" wrapText="1"/>
      <protection locked="0"/>
    </xf>
    <xf numFmtId="0" fontId="0" fillId="0" borderId="70" xfId="0" applyFill="1" applyBorder="1" applyAlignment="1" applyProtection="1">
      <alignment horizontal="left" vertical="top" wrapText="1"/>
      <protection locked="0"/>
    </xf>
    <xf numFmtId="0" fontId="0" fillId="0" borderId="71" xfId="0" applyFill="1" applyBorder="1" applyAlignment="1" applyProtection="1">
      <alignment horizontal="left" vertical="top" wrapText="1"/>
      <protection locked="0"/>
    </xf>
    <xf numFmtId="0" fontId="0" fillId="0" borderId="72" xfId="0" applyFill="1" applyBorder="1" applyAlignment="1" applyProtection="1">
      <alignment horizontal="left" vertical="top" wrapText="1"/>
      <protection locked="0"/>
    </xf>
    <xf numFmtId="0" fontId="0" fillId="0" borderId="73" xfId="0" applyFill="1" applyBorder="1" applyAlignment="1" applyProtection="1">
      <alignment horizontal="left" vertical="top" wrapText="1"/>
      <protection locked="0"/>
    </xf>
    <xf numFmtId="0" fontId="0" fillId="0" borderId="74" xfId="0" applyFill="1" applyBorder="1" applyAlignment="1" applyProtection="1">
      <alignment horizontal="left" vertical="top" wrapText="1"/>
      <protection locked="0"/>
    </xf>
    <xf numFmtId="0" fontId="14" fillId="35" borderId="0" xfId="0" applyFont="1" applyFill="1" applyBorder="1" applyAlignment="1" applyProtection="1">
      <alignment horizontal="left" wrapText="1"/>
      <protection locked="0"/>
    </xf>
    <xf numFmtId="0" fontId="0" fillId="35" borderId="0" xfId="0" applyFont="1" applyFill="1" applyBorder="1" applyAlignment="1" applyProtection="1">
      <alignment horizontal="left" wrapText="1"/>
      <protection locked="0"/>
    </xf>
    <xf numFmtId="0" fontId="5" fillId="84" borderId="0" xfId="0" applyFont="1" applyFill="1" applyBorder="1" applyAlignment="1" applyProtection="1">
      <alignment horizontal="right" vertical="center" wrapText="1"/>
      <protection locked="0"/>
    </xf>
    <xf numFmtId="0" fontId="0" fillId="84" borderId="0" xfId="0" applyFill="1" applyAlignment="1" applyProtection="1">
      <alignment horizontal="right" vertical="center" wrapText="1"/>
      <protection locked="0"/>
    </xf>
    <xf numFmtId="0" fontId="4" fillId="0" borderId="70"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wrapText="1"/>
      <protection hidden="1"/>
    </xf>
    <xf numFmtId="0" fontId="12" fillId="0" borderId="0" xfId="0" applyFont="1" applyBorder="1" applyAlignment="1" applyProtection="1">
      <alignment wrapText="1"/>
      <protection hidden="1"/>
    </xf>
    <xf numFmtId="0" fontId="0" fillId="0" borderId="75" xfId="0"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76" xfId="0" applyFill="1" applyBorder="1" applyAlignment="1" applyProtection="1">
      <alignment horizontal="left" vertical="top" wrapText="1"/>
      <protection locked="0"/>
    </xf>
    <xf numFmtId="0" fontId="4" fillId="85" borderId="0" xfId="0" applyFont="1" applyFill="1" applyBorder="1" applyAlignment="1" applyProtection="1">
      <alignment horizontal="left" wrapText="1"/>
      <protection locked="0"/>
    </xf>
    <xf numFmtId="0" fontId="0" fillId="35" borderId="0" xfId="0" applyFill="1" applyBorder="1" applyAlignment="1" applyProtection="1">
      <alignment horizontal="left" wrapText="1"/>
      <protection locked="0"/>
    </xf>
    <xf numFmtId="0" fontId="12" fillId="86" borderId="13" xfId="0" applyFont="1" applyFill="1" applyBorder="1" applyAlignment="1" applyProtection="1">
      <alignment horizontal="center" vertical="center" wrapText="1"/>
      <protection locked="0"/>
    </xf>
    <xf numFmtId="0" fontId="12" fillId="87" borderId="6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0" xfId="0" applyFont="1" applyAlignment="1" applyProtection="1">
      <alignment horizontal="center" wrapText="1"/>
      <protection/>
    </xf>
    <xf numFmtId="0" fontId="4" fillId="88" borderId="77" xfId="0" applyFont="1" applyFill="1" applyBorder="1" applyAlignment="1" applyProtection="1">
      <alignment horizontal="center" vertical="center" wrapText="1"/>
      <protection locked="0"/>
    </xf>
    <xf numFmtId="0" fontId="0" fillId="89" borderId="77" xfId="0" applyFill="1" applyBorder="1" applyAlignment="1" applyProtection="1">
      <alignment horizontal="center" vertical="center" wrapText="1"/>
      <protection locked="0"/>
    </xf>
    <xf numFmtId="49" fontId="4" fillId="0" borderId="0" xfId="0" applyNumberFormat="1"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wrapText="1"/>
      <protection locked="0"/>
    </xf>
    <xf numFmtId="49" fontId="4" fillId="90" borderId="22" xfId="0" applyNumberFormat="1" applyFont="1" applyFill="1" applyBorder="1" applyAlignment="1" applyProtection="1">
      <alignment horizontal="left" vertical="center" wrapText="1"/>
      <protection locked="0"/>
    </xf>
    <xf numFmtId="0" fontId="4" fillId="91" borderId="22" xfId="0" applyFont="1" applyFill="1" applyBorder="1" applyAlignment="1" applyProtection="1">
      <alignment horizontal="left" vertical="center"/>
      <protection locked="0"/>
    </xf>
    <xf numFmtId="0" fontId="42" fillId="0" borderId="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38" fillId="0" borderId="0" xfId="0" applyNumberFormat="1" applyFont="1" applyFill="1" applyBorder="1" applyAlignment="1" applyProtection="1">
      <alignment horizontal="left" vertical="center" wrapText="1"/>
      <protection locked="0"/>
    </xf>
    <xf numFmtId="49" fontId="41" fillId="0" borderId="0" xfId="0" applyNumberFormat="1" applyFont="1" applyFill="1" applyAlignment="1" applyProtection="1">
      <alignment horizontal="left" vertical="center" wrapText="1"/>
      <protection locked="0"/>
    </xf>
    <xf numFmtId="0" fontId="8" fillId="0" borderId="0" xfId="0" applyFont="1" applyFill="1" applyBorder="1" applyAlignment="1" applyProtection="1">
      <alignment horizontal="left" wrapText="1"/>
      <protection/>
    </xf>
    <xf numFmtId="0" fontId="12" fillId="0" borderId="0" xfId="0" applyFont="1" applyBorder="1" applyAlignment="1" applyProtection="1">
      <alignment wrapText="1"/>
      <protection/>
    </xf>
    <xf numFmtId="0" fontId="16" fillId="0" borderId="0" xfId="0" applyFont="1" applyFill="1" applyBorder="1" applyAlignment="1" applyProtection="1">
      <alignment horizontal="left" wrapText="1"/>
      <protection locked="0"/>
    </xf>
    <xf numFmtId="0" fontId="28" fillId="0" borderId="0" xfId="0" applyFont="1" applyBorder="1" applyAlignment="1" applyProtection="1">
      <alignment horizontal="left" wrapText="1"/>
      <protection locked="0"/>
    </xf>
    <xf numFmtId="0" fontId="0" fillId="0" borderId="0" xfId="0" applyBorder="1" applyAlignment="1" applyProtection="1">
      <alignment horizontal="left" wrapText="1"/>
      <protection locked="0"/>
    </xf>
    <xf numFmtId="49" fontId="12" fillId="92" borderId="78" xfId="0" applyNumberFormat="1" applyFont="1" applyFill="1" applyBorder="1" applyAlignment="1" applyProtection="1">
      <alignment horizontal="center" vertical="center" wrapText="1"/>
      <protection locked="0"/>
    </xf>
    <xf numFmtId="49" fontId="12" fillId="93" borderId="78" xfId="0" applyNumberFormat="1" applyFont="1" applyFill="1" applyBorder="1" applyAlignment="1" applyProtection="1">
      <alignment vertical="center" wrapText="1"/>
      <protection locked="0"/>
    </xf>
    <xf numFmtId="49" fontId="12" fillId="94" borderId="22" xfId="0" applyNumberFormat="1" applyFont="1" applyFill="1" applyBorder="1" applyAlignment="1" applyProtection="1">
      <alignment vertical="center" wrapText="1"/>
      <protection locked="0"/>
    </xf>
    <xf numFmtId="0" fontId="5" fillId="35" borderId="0" xfId="0" applyFont="1" applyFill="1" applyBorder="1" applyAlignment="1" applyProtection="1">
      <alignment horizontal="right" vertical="center" wrapText="1"/>
      <protection/>
    </xf>
    <xf numFmtId="0" fontId="8" fillId="35" borderId="0" xfId="0" applyFont="1" applyFill="1" applyBorder="1" applyAlignment="1" applyProtection="1">
      <alignment horizontal="right" vertical="center" wrapText="1"/>
      <protection/>
    </xf>
    <xf numFmtId="49" fontId="12" fillId="95" borderId="0" xfId="0" applyNumberFormat="1" applyFont="1" applyFill="1" applyBorder="1" applyAlignment="1" applyProtection="1">
      <alignment horizontal="center" vertical="center" wrapText="1"/>
      <protection locked="0"/>
    </xf>
    <xf numFmtId="49" fontId="12" fillId="96" borderId="0" xfId="0" applyNumberFormat="1" applyFont="1" applyFill="1" applyBorder="1" applyAlignment="1" applyProtection="1">
      <alignment vertical="center" wrapText="1"/>
      <protection locked="0"/>
    </xf>
    <xf numFmtId="0" fontId="19"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right" vertical="center" wrapText="1"/>
      <protection/>
    </xf>
    <xf numFmtId="0" fontId="8" fillId="0" borderId="0" xfId="0" applyFont="1" applyFill="1" applyBorder="1" applyAlignment="1" applyProtection="1">
      <alignment horizontal="right" vertical="center" wrapText="1"/>
      <protection/>
    </xf>
    <xf numFmtId="0" fontId="8" fillId="97" borderId="13" xfId="0" applyFont="1" applyFill="1" applyBorder="1" applyAlignment="1" applyProtection="1">
      <alignment horizontal="center" vertical="center" wrapText="1"/>
      <protection locked="0"/>
    </xf>
    <xf numFmtId="0" fontId="8" fillId="98" borderId="68" xfId="0" applyFont="1" applyFill="1" applyBorder="1" applyAlignment="1" applyProtection="1">
      <alignment horizontal="center" vertical="center" wrapText="1"/>
      <protection locked="0"/>
    </xf>
    <xf numFmtId="0" fontId="0" fillId="99" borderId="13" xfId="0" applyFill="1" applyBorder="1" applyAlignment="1" applyProtection="1">
      <alignment horizontal="center" vertical="center" wrapText="1"/>
      <protection locked="0"/>
    </xf>
    <xf numFmtId="0" fontId="0" fillId="100" borderId="68" xfId="0" applyFill="1" applyBorder="1" applyAlignment="1" applyProtection="1">
      <alignment horizontal="center" vertical="center" wrapText="1"/>
      <protection locked="0"/>
    </xf>
    <xf numFmtId="0" fontId="4" fillId="0" borderId="21" xfId="0" applyFont="1" applyFill="1" applyBorder="1" applyAlignment="1" applyProtection="1">
      <alignment horizontal="left" wrapText="1"/>
      <protection/>
    </xf>
    <xf numFmtId="0" fontId="0" fillId="0" borderId="27" xfId="0" applyBorder="1" applyAlignment="1" applyProtection="1">
      <alignment horizontal="left"/>
      <protection/>
    </xf>
    <xf numFmtId="0" fontId="0" fillId="0" borderId="15" xfId="0" applyBorder="1" applyAlignment="1" applyProtection="1">
      <alignment horizontal="left"/>
      <protection/>
    </xf>
    <xf numFmtId="0" fontId="27" fillId="101" borderId="16" xfId="0" applyFont="1" applyFill="1" applyBorder="1" applyAlignment="1" applyProtection="1">
      <alignment horizontal="left" vertical="center" wrapText="1"/>
      <protection locked="0"/>
    </xf>
    <xf numFmtId="0" fontId="27" fillId="102" borderId="10" xfId="0" applyFont="1" applyFill="1" applyBorder="1" applyAlignment="1" applyProtection="1">
      <alignment horizontal="left" vertical="center" wrapText="1"/>
      <protection locked="0"/>
    </xf>
    <xf numFmtId="0" fontId="27" fillId="103" borderId="20" xfId="0" applyFont="1" applyFill="1" applyBorder="1" applyAlignment="1" applyProtection="1">
      <alignment horizontal="left" vertical="center" wrapText="1"/>
      <protection locked="0"/>
    </xf>
    <xf numFmtId="0" fontId="4" fillId="104" borderId="11" xfId="0" applyFont="1" applyFill="1" applyBorder="1" applyAlignment="1" applyProtection="1">
      <alignment horizontal="center" vertical="center" wrapText="1"/>
      <protection locked="0"/>
    </xf>
    <xf numFmtId="0" fontId="4" fillId="105" borderId="0" xfId="0" applyFont="1" applyFill="1" applyBorder="1" applyAlignment="1" applyProtection="1">
      <alignment horizontal="center" vertical="center" wrapText="1"/>
      <protection locked="0"/>
    </xf>
    <xf numFmtId="0" fontId="4" fillId="106" borderId="14" xfId="0" applyFont="1" applyFill="1" applyBorder="1" applyAlignment="1" applyProtection="1">
      <alignment horizontal="center" vertical="center" wrapText="1"/>
      <protection locked="0"/>
    </xf>
    <xf numFmtId="0" fontId="4" fillId="107" borderId="19" xfId="0" applyFont="1" applyFill="1" applyBorder="1" applyAlignment="1" applyProtection="1">
      <alignment horizontal="left" vertical="center" wrapText="1"/>
      <protection locked="0"/>
    </xf>
    <xf numFmtId="0" fontId="4" fillId="108" borderId="17" xfId="0" applyFont="1" applyFill="1" applyBorder="1" applyAlignment="1" applyProtection="1">
      <alignment horizontal="left" vertical="center" wrapText="1"/>
      <protection locked="0"/>
    </xf>
    <xf numFmtId="0" fontId="4" fillId="109" borderId="18" xfId="0" applyFont="1" applyFill="1" applyBorder="1" applyAlignment="1" applyProtection="1">
      <alignment horizontal="left" vertical="center" wrapText="1"/>
      <protection locked="0"/>
    </xf>
    <xf numFmtId="0" fontId="8" fillId="110" borderId="13" xfId="0" applyFont="1" applyFill="1" applyBorder="1" applyAlignment="1" applyProtection="1">
      <alignment horizontal="left" vertical="center" wrapText="1"/>
      <protection locked="0"/>
    </xf>
    <xf numFmtId="0" fontId="8" fillId="111" borderId="68" xfId="0" applyFont="1" applyFill="1" applyBorder="1" applyAlignment="1" applyProtection="1">
      <alignment horizontal="left" vertical="center" wrapText="1"/>
      <protection locked="0"/>
    </xf>
    <xf numFmtId="0" fontId="8" fillId="112" borderId="55"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center" wrapText="1"/>
      <protection/>
    </xf>
    <xf numFmtId="0" fontId="11" fillId="0" borderId="0" xfId="0" applyFont="1" applyFill="1" applyAlignment="1" applyProtection="1">
      <alignment wrapText="1"/>
      <protection/>
    </xf>
    <xf numFmtId="0" fontId="23" fillId="0" borderId="0" xfId="0" applyFont="1" applyAlignment="1" applyProtection="1">
      <alignment horizontal="center" vertical="top" wrapText="1"/>
      <protection/>
    </xf>
    <xf numFmtId="0" fontId="14" fillId="0" borderId="0" xfId="0" applyFont="1" applyAlignment="1" applyProtection="1">
      <alignment horizontal="center" vertical="top" wrapText="1"/>
      <protection/>
    </xf>
    <xf numFmtId="0" fontId="23" fillId="68" borderId="0" xfId="0" applyFont="1" applyFill="1" applyBorder="1" applyAlignment="1" applyProtection="1">
      <alignment horizontal="left" vertical="center"/>
      <protection/>
    </xf>
    <xf numFmtId="0" fontId="0" fillId="68" borderId="0" xfId="0" applyFill="1" applyAlignment="1" applyProtection="1">
      <alignment horizontal="left" vertical="center"/>
      <protection/>
    </xf>
    <xf numFmtId="0" fontId="4" fillId="113" borderId="0" xfId="0" applyFont="1" applyFill="1" applyBorder="1" applyAlignment="1" applyProtection="1">
      <alignment horizontal="center" vertical="center"/>
      <protection locked="0"/>
    </xf>
    <xf numFmtId="0" fontId="4" fillId="114" borderId="0" xfId="0" applyFont="1" applyFill="1" applyBorder="1" applyAlignment="1" applyProtection="1">
      <alignment horizontal="center" vertical="center" wrapText="1"/>
      <protection locked="0"/>
    </xf>
    <xf numFmtId="0" fontId="23" fillId="0" borderId="0" xfId="0" applyFont="1" applyFill="1" applyBorder="1" applyAlignment="1" applyProtection="1">
      <alignment horizontal="center" vertical="top" wrapText="1"/>
      <protection/>
    </xf>
    <xf numFmtId="0" fontId="4" fillId="115" borderId="79" xfId="0" applyFont="1" applyFill="1" applyBorder="1" applyAlignment="1" applyProtection="1">
      <alignment horizontal="left" wrapText="1"/>
      <protection locked="0"/>
    </xf>
    <xf numFmtId="0" fontId="4" fillId="116" borderId="80" xfId="0" applyFont="1" applyFill="1" applyBorder="1" applyAlignment="1" applyProtection="1">
      <alignment horizontal="left" wrapText="1"/>
      <protection locked="0"/>
    </xf>
    <xf numFmtId="0" fontId="0" fillId="117" borderId="13" xfId="0" applyFont="1" applyFill="1" applyBorder="1" applyAlignment="1" applyProtection="1">
      <alignment vertical="top" wrapText="1"/>
      <protection locked="0"/>
    </xf>
    <xf numFmtId="0" fontId="0" fillId="118" borderId="68" xfId="0" applyFill="1" applyBorder="1" applyAlignment="1" applyProtection="1">
      <alignment vertical="top" wrapText="1"/>
      <protection locked="0"/>
    </xf>
    <xf numFmtId="0" fontId="0" fillId="119" borderId="55" xfId="0" applyFill="1" applyBorder="1" applyAlignment="1" applyProtection="1">
      <alignment vertical="top" wrapText="1"/>
      <protection locked="0"/>
    </xf>
    <xf numFmtId="0" fontId="120" fillId="0" borderId="0" xfId="0" applyNumberFormat="1" applyFont="1" applyFill="1" applyBorder="1" applyAlignment="1" applyProtection="1">
      <alignment horizontal="right" vertical="center" wrapText="1"/>
      <protection/>
    </xf>
    <xf numFmtId="0" fontId="120" fillId="0" borderId="0" xfId="0" applyFont="1" applyAlignment="1" applyProtection="1">
      <alignment/>
      <protection/>
    </xf>
    <xf numFmtId="0" fontId="10" fillId="0" borderId="0" xfId="0" applyFont="1" applyBorder="1" applyAlignment="1" applyProtection="1">
      <alignment horizontal="left" vertical="top" wrapText="1"/>
      <protection/>
    </xf>
    <xf numFmtId="0" fontId="10" fillId="0" borderId="0" xfId="0" applyFont="1" applyBorder="1" applyAlignment="1" applyProtection="1">
      <alignment horizontal="left" vertical="center" wrapText="1"/>
      <protection/>
    </xf>
    <xf numFmtId="0" fontId="12" fillId="120" borderId="0" xfId="0" applyNumberFormat="1" applyFont="1" applyFill="1" applyBorder="1" applyAlignment="1" applyProtection="1">
      <alignment horizontal="center" wrapText="1"/>
      <protection locked="0"/>
    </xf>
    <xf numFmtId="0" fontId="4" fillId="121" borderId="0" xfId="0" applyFont="1" applyFill="1" applyAlignment="1" applyProtection="1">
      <alignment horizontal="left" vertical="center" wrapText="1"/>
      <protection locked="0"/>
    </xf>
    <xf numFmtId="0" fontId="11" fillId="122" borderId="0" xfId="0" applyFont="1" applyFill="1" applyAlignment="1" applyProtection="1">
      <alignment horizontal="center" vertical="top" wrapText="1"/>
      <protection locked="0"/>
    </xf>
    <xf numFmtId="0" fontId="23" fillId="68" borderId="0" xfId="0" applyNumberFormat="1" applyFont="1" applyFill="1" applyBorder="1" applyAlignment="1" applyProtection="1">
      <alignment horizontal="left" vertical="center" wrapText="1"/>
      <protection/>
    </xf>
    <xf numFmtId="0" fontId="14" fillId="0" borderId="0" xfId="0" applyFont="1" applyAlignment="1" applyProtection="1">
      <alignment horizontal="left"/>
      <protection/>
    </xf>
    <xf numFmtId="0" fontId="0" fillId="0" borderId="0" xfId="0" applyAlignment="1" applyProtection="1">
      <alignment horizontal="left"/>
      <protection/>
    </xf>
    <xf numFmtId="0" fontId="0" fillId="123" borderId="0" xfId="0" applyFont="1" applyFill="1" applyAlignment="1" applyProtection="1">
      <alignment horizontal="center" vertical="top" wrapText="1"/>
      <protection locked="0"/>
    </xf>
    <xf numFmtId="0" fontId="5" fillId="124" borderId="0" xfId="0" applyFont="1" applyFill="1" applyBorder="1" applyAlignment="1" applyProtection="1">
      <alignment horizontal="left"/>
      <protection/>
    </xf>
    <xf numFmtId="0" fontId="4" fillId="125" borderId="0" xfId="0" applyNumberFormat="1" applyFont="1" applyFill="1" applyBorder="1" applyAlignment="1" applyProtection="1">
      <alignment horizontal="left" wrapText="1"/>
      <protection locked="0"/>
    </xf>
    <xf numFmtId="0" fontId="5" fillId="126" borderId="0" xfId="0" applyFont="1" applyFill="1" applyAlignment="1" applyProtection="1">
      <alignment horizontal="left" vertical="center"/>
      <protection/>
    </xf>
    <xf numFmtId="0" fontId="84" fillId="0" borderId="13" xfId="0" applyFont="1" applyFill="1" applyBorder="1" applyAlignment="1" applyProtection="1">
      <alignment horizontal="center" vertical="center" wrapText="1"/>
      <protection/>
    </xf>
    <xf numFmtId="0" fontId="84" fillId="0" borderId="68" xfId="0" applyFont="1" applyFill="1" applyBorder="1" applyAlignment="1" applyProtection="1">
      <alignment horizontal="center" vertical="center" wrapText="1"/>
      <protection/>
    </xf>
    <xf numFmtId="0" fontId="84" fillId="0" borderId="55" xfId="0" applyFont="1" applyFill="1" applyBorder="1" applyAlignment="1" applyProtection="1">
      <alignment horizontal="center" vertical="center" wrapText="1"/>
      <protection/>
    </xf>
    <xf numFmtId="0" fontId="19" fillId="0" borderId="0" xfId="0" applyFont="1" applyBorder="1" applyAlignment="1" applyProtection="1">
      <alignment horizontal="left" vertical="center"/>
      <protection/>
    </xf>
    <xf numFmtId="0" fontId="34" fillId="0" borderId="0" xfId="0" applyFont="1" applyBorder="1" applyAlignment="1" applyProtection="1">
      <alignment horizontal="left" vertical="center"/>
      <protection/>
    </xf>
    <xf numFmtId="0" fontId="34" fillId="0" borderId="0" xfId="0" applyFont="1" applyAlignment="1" applyProtection="1">
      <alignment horizontal="left" vertical="center"/>
      <protection/>
    </xf>
    <xf numFmtId="49" fontId="0" fillId="0" borderId="0" xfId="0" applyNumberFormat="1" applyFont="1" applyFill="1" applyBorder="1" applyAlignment="1" applyProtection="1">
      <alignment horizontal="right" vertical="center" wrapText="1"/>
      <protection/>
    </xf>
    <xf numFmtId="0" fontId="0" fillId="0" borderId="0" xfId="0" applyFont="1" applyBorder="1" applyAlignment="1" applyProtection="1">
      <alignment horizontal="right" vertical="center"/>
      <protection/>
    </xf>
    <xf numFmtId="0" fontId="4" fillId="127" borderId="0" xfId="0" applyNumberFormat="1" applyFont="1" applyFill="1" applyBorder="1" applyAlignment="1" applyProtection="1">
      <alignment horizontal="left"/>
      <protection locked="0"/>
    </xf>
    <xf numFmtId="0" fontId="4" fillId="128" borderId="0" xfId="0" applyNumberFormat="1" applyFont="1" applyFill="1" applyAlignment="1" applyProtection="1">
      <alignment horizontal="left"/>
      <protection locked="0"/>
    </xf>
    <xf numFmtId="0" fontId="0" fillId="129" borderId="0" xfId="0" applyFont="1" applyFill="1" applyAlignment="1" applyProtection="1">
      <alignment horizontal="center"/>
      <protection locked="0"/>
    </xf>
    <xf numFmtId="1" fontId="4" fillId="130" borderId="0" xfId="0" applyNumberFormat="1"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protection/>
    </xf>
    <xf numFmtId="0" fontId="0" fillId="0" borderId="81" xfId="0" applyBorder="1" applyAlignment="1" applyProtection="1">
      <alignment wrapText="1"/>
      <protection/>
    </xf>
    <xf numFmtId="0" fontId="0" fillId="0" borderId="0" xfId="0" applyBorder="1" applyAlignment="1" applyProtection="1">
      <alignment wrapText="1"/>
      <protection/>
    </xf>
    <xf numFmtId="0" fontId="4" fillId="131" borderId="0" xfId="0" applyNumberFormat="1" applyFont="1" applyFill="1" applyBorder="1" applyAlignment="1" applyProtection="1">
      <alignment horizontal="left" wrapText="1"/>
      <protection locked="0"/>
    </xf>
    <xf numFmtId="0" fontId="0" fillId="0" borderId="0" xfId="0" applyFont="1" applyFill="1" applyBorder="1" applyAlignment="1" applyProtection="1">
      <alignment horizontal="right" vertical="center"/>
      <protection/>
    </xf>
    <xf numFmtId="0" fontId="4" fillId="132" borderId="80" xfId="0" applyFont="1" applyFill="1" applyBorder="1" applyAlignment="1" applyProtection="1">
      <alignment horizontal="left"/>
      <protection locked="0"/>
    </xf>
    <xf numFmtId="0" fontId="4" fillId="133" borderId="82" xfId="0" applyFont="1" applyFill="1" applyBorder="1" applyAlignment="1" applyProtection="1">
      <alignment horizontal="left"/>
      <protection locked="0"/>
    </xf>
    <xf numFmtId="0" fontId="119" fillId="58" borderId="0" xfId="0" applyFont="1" applyFill="1" applyBorder="1" applyAlignment="1" applyProtection="1">
      <alignment horizontal="center" vertical="center"/>
      <protection/>
    </xf>
    <xf numFmtId="0" fontId="119" fillId="58" borderId="83" xfId="0" applyFont="1" applyFill="1" applyBorder="1" applyAlignment="1" applyProtection="1">
      <alignment horizontal="center" vertical="center"/>
      <protection/>
    </xf>
    <xf numFmtId="49" fontId="4" fillId="134" borderId="0" xfId="0" applyNumberFormat="1" applyFont="1" applyFill="1" applyBorder="1" applyAlignment="1" applyProtection="1">
      <alignment horizontal="left"/>
      <protection locked="0"/>
    </xf>
    <xf numFmtId="49" fontId="4" fillId="135" borderId="0" xfId="0" applyNumberFormat="1" applyFont="1" applyFill="1" applyBorder="1" applyAlignment="1" applyProtection="1">
      <alignment horizontal="left" wrapText="1"/>
      <protection locked="0"/>
    </xf>
    <xf numFmtId="49" fontId="4" fillId="136" borderId="0" xfId="0" applyNumberFormat="1" applyFont="1" applyFill="1" applyAlignment="1" applyProtection="1">
      <alignment horizontal="left" wrapText="1"/>
      <protection locked="0"/>
    </xf>
    <xf numFmtId="0" fontId="4" fillId="137" borderId="0" xfId="0" applyFont="1" applyFill="1" applyBorder="1" applyAlignment="1" applyProtection="1">
      <alignment horizontal="left"/>
      <protection locked="0"/>
    </xf>
    <xf numFmtId="0" fontId="4" fillId="138" borderId="0" xfId="0" applyFont="1" applyFill="1" applyAlignment="1" applyProtection="1">
      <alignment horizontal="left"/>
      <protection locked="0"/>
    </xf>
    <xf numFmtId="0" fontId="4" fillId="139" borderId="0" xfId="0" applyFont="1" applyFill="1" applyBorder="1" applyAlignment="1" applyProtection="1">
      <alignment horizontal="left" vertical="center" wrapText="1"/>
      <protection locked="0"/>
    </xf>
    <xf numFmtId="49" fontId="0" fillId="34" borderId="11"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0" fontId="0" fillId="0" borderId="0" xfId="0" applyFont="1" applyFill="1" applyAlignment="1" applyProtection="1">
      <alignment horizontal="right" vertical="center"/>
      <protection/>
    </xf>
    <xf numFmtId="0" fontId="4" fillId="140" borderId="0" xfId="0" applyFont="1" applyFill="1" applyBorder="1" applyAlignment="1" applyProtection="1">
      <alignment horizontal="center"/>
      <protection locked="0"/>
    </xf>
    <xf numFmtId="0" fontId="0" fillId="0" borderId="84" xfId="0"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4" fillId="141" borderId="0" xfId="0" applyFont="1" applyFill="1" applyBorder="1" applyAlignment="1" applyProtection="1">
      <alignment wrapText="1"/>
      <protection locked="0"/>
    </xf>
    <xf numFmtId="0" fontId="4" fillId="0" borderId="0" xfId="0" applyFont="1" applyFill="1" applyBorder="1" applyAlignment="1" applyProtection="1">
      <alignment wrapText="1"/>
      <protection/>
    </xf>
    <xf numFmtId="0" fontId="0" fillId="57" borderId="0" xfId="0" applyFill="1" applyAlignment="1" applyProtection="1">
      <alignment horizontal="right"/>
      <protection/>
    </xf>
    <xf numFmtId="0" fontId="23" fillId="68" borderId="0" xfId="0" applyFont="1" applyFill="1" applyBorder="1" applyAlignment="1" applyProtection="1">
      <alignment horizontal="left" vertical="center" wrapText="1"/>
      <protection/>
    </xf>
    <xf numFmtId="0" fontId="0" fillId="68" borderId="0" xfId="0" applyFill="1" applyBorder="1" applyAlignment="1" applyProtection="1">
      <alignment horizontal="left" vertical="center" wrapText="1"/>
      <protection/>
    </xf>
    <xf numFmtId="0" fontId="119" fillId="58" borderId="34" xfId="0" applyFont="1" applyFill="1" applyBorder="1" applyAlignment="1" applyProtection="1">
      <alignment horizontal="center" vertical="center"/>
      <protection/>
    </xf>
    <xf numFmtId="0" fontId="14" fillId="34" borderId="0" xfId="0" applyFont="1" applyFill="1" applyBorder="1" applyAlignment="1" applyProtection="1">
      <alignment horizontal="right"/>
      <protection/>
    </xf>
    <xf numFmtId="0" fontId="14" fillId="0" borderId="0" xfId="0" applyFont="1" applyBorder="1" applyAlignment="1" applyProtection="1">
      <alignment horizontal="right"/>
      <protection/>
    </xf>
    <xf numFmtId="0" fontId="0" fillId="0" borderId="0" xfId="0" applyFont="1" applyAlignment="1" applyProtection="1">
      <alignment horizontal="right" wrapText="1"/>
      <protection/>
    </xf>
    <xf numFmtId="0" fontId="0" fillId="142" borderId="0" xfId="0" applyFont="1" applyFill="1" applyBorder="1" applyAlignment="1" applyProtection="1">
      <alignment horizontal="right" wrapText="1"/>
      <protection locked="0"/>
    </xf>
    <xf numFmtId="0" fontId="0" fillId="143" borderId="0" xfId="0" applyFill="1" applyAlignment="1" applyProtection="1">
      <alignment wrapText="1"/>
      <protection locked="0"/>
    </xf>
    <xf numFmtId="188" fontId="4" fillId="144" borderId="0" xfId="0" applyNumberFormat="1" applyFont="1" applyFill="1" applyBorder="1" applyAlignment="1" applyProtection="1">
      <alignment horizontal="left" vertical="center"/>
      <protection locked="0"/>
    </xf>
    <xf numFmtId="0" fontId="0" fillId="145" borderId="0" xfId="0" applyFont="1" applyFill="1" applyBorder="1" applyAlignment="1" applyProtection="1">
      <alignment horizontal="left" vertical="center"/>
      <protection locked="0"/>
    </xf>
    <xf numFmtId="0" fontId="5" fillId="0" borderId="0" xfId="0" applyFont="1" applyBorder="1" applyAlignment="1" applyProtection="1">
      <alignment horizontal="center" vertical="center" wrapText="1"/>
      <protection/>
    </xf>
    <xf numFmtId="0" fontId="0" fillId="0" borderId="0" xfId="0" applyFont="1" applyAlignment="1" applyProtection="1">
      <alignment horizontal="right" vertical="center"/>
      <protection/>
    </xf>
    <xf numFmtId="49" fontId="121" fillId="146" borderId="13" xfId="0" applyNumberFormat="1" applyFont="1" applyFill="1" applyBorder="1" applyAlignment="1" applyProtection="1">
      <alignment horizontal="left" vertical="center" wrapText="1"/>
      <protection locked="0"/>
    </xf>
    <xf numFmtId="49" fontId="121" fillId="147" borderId="68" xfId="0" applyNumberFormat="1" applyFont="1" applyFill="1" applyBorder="1" applyAlignment="1" applyProtection="1">
      <alignment horizontal="left" vertical="center" wrapText="1"/>
      <protection locked="0"/>
    </xf>
    <xf numFmtId="49" fontId="121" fillId="148" borderId="55" xfId="0" applyNumberFormat="1" applyFont="1" applyFill="1" applyBorder="1" applyAlignment="1" applyProtection="1">
      <alignment horizontal="left" vertical="center" wrapText="1"/>
      <protection locked="0"/>
    </xf>
    <xf numFmtId="0" fontId="4" fillId="149" borderId="0" xfId="0" applyFont="1" applyFill="1" applyBorder="1" applyAlignment="1" applyProtection="1">
      <alignment horizontal="center" wrapText="1"/>
      <protection locked="0"/>
    </xf>
    <xf numFmtId="49" fontId="0" fillId="0" borderId="11" xfId="0" applyNumberFormat="1" applyFont="1" applyBorder="1" applyAlignment="1" applyProtection="1">
      <alignment horizontal="right" vertical="center"/>
      <protection/>
    </xf>
    <xf numFmtId="0" fontId="4" fillId="0" borderId="0" xfId="0" applyFont="1" applyBorder="1" applyAlignment="1" applyProtection="1">
      <alignment horizontal="left" vertical="center" wrapText="1"/>
      <protection/>
    </xf>
    <xf numFmtId="0" fontId="4" fillId="0" borderId="0" xfId="0" applyFont="1" applyAlignment="1" applyProtection="1">
      <alignment horizontal="left" vertical="center" wrapText="1"/>
      <protection/>
    </xf>
    <xf numFmtId="49" fontId="4" fillId="150" borderId="0" xfId="0" applyNumberFormat="1" applyFont="1" applyFill="1" applyBorder="1" applyAlignment="1" applyProtection="1">
      <alignment horizontal="left" vertical="center" wrapText="1"/>
      <protection locked="0"/>
    </xf>
    <xf numFmtId="0" fontId="0" fillId="151" borderId="0" xfId="0" applyFont="1" applyFill="1" applyBorder="1" applyAlignment="1" applyProtection="1">
      <alignment horizontal="left" vertical="center" wrapText="1"/>
      <protection locked="0"/>
    </xf>
    <xf numFmtId="0" fontId="0" fillId="152" borderId="0" xfId="0" applyFont="1" applyFill="1" applyBorder="1" applyAlignment="1" applyProtection="1">
      <alignment vertical="center" wrapText="1"/>
      <protection locked="0"/>
    </xf>
    <xf numFmtId="0" fontId="0" fillId="153" borderId="0" xfId="0" applyFill="1" applyBorder="1" applyAlignment="1" applyProtection="1">
      <alignment vertical="center" wrapText="1"/>
      <protection locked="0"/>
    </xf>
    <xf numFmtId="0" fontId="12" fillId="0" borderId="0" xfId="0" applyFont="1" applyBorder="1" applyAlignment="1" applyProtection="1">
      <alignment horizontal="right" vertical="center" wrapText="1"/>
      <protection/>
    </xf>
    <xf numFmtId="0" fontId="12" fillId="0" borderId="0" xfId="0" applyFont="1" applyBorder="1" applyAlignment="1" applyProtection="1">
      <alignment horizontal="right" vertical="center"/>
      <protection/>
    </xf>
    <xf numFmtId="0" fontId="58"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2" fillId="0" borderId="0" xfId="0" applyNumberFormat="1" applyFont="1" applyFill="1" applyBorder="1" applyAlignment="1" applyProtection="1">
      <alignment horizontal="center" vertical="center" wrapText="1"/>
      <protection/>
    </xf>
    <xf numFmtId="0" fontId="4" fillId="0" borderId="0" xfId="0" applyFont="1" applyFill="1" applyBorder="1" applyAlignment="1" applyProtection="1">
      <alignment horizontal="left" wrapText="1"/>
      <protection locked="0"/>
    </xf>
    <xf numFmtId="0" fontId="5" fillId="154" borderId="80" xfId="0" applyFont="1" applyFill="1" applyBorder="1" applyAlignment="1" applyProtection="1">
      <alignment horizontal="left"/>
      <protection locked="0"/>
    </xf>
    <xf numFmtId="0" fontId="12" fillId="0" borderId="0" xfId="0" applyFont="1" applyBorder="1" applyAlignment="1" applyProtection="1">
      <alignment horizontal="left" vertical="center"/>
      <protection locked="0"/>
    </xf>
    <xf numFmtId="0" fontId="12" fillId="0" borderId="0" xfId="0" applyFont="1" applyAlignment="1" applyProtection="1">
      <alignment horizontal="left" vertical="center"/>
      <protection locked="0"/>
    </xf>
    <xf numFmtId="49" fontId="8" fillId="155" borderId="0" xfId="0" applyNumberFormat="1" applyFont="1" applyFill="1" applyBorder="1" applyAlignment="1" applyProtection="1">
      <alignment horizontal="left" vertical="center" wrapText="1"/>
      <protection locked="0"/>
    </xf>
    <xf numFmtId="49" fontId="36" fillId="156" borderId="0" xfId="0" applyNumberFormat="1" applyFont="1" applyFill="1" applyBorder="1" applyAlignment="1" applyProtection="1">
      <alignment horizontal="left" vertical="center" wrapText="1"/>
      <protection locked="0"/>
    </xf>
    <xf numFmtId="0" fontId="4" fillId="0" borderId="0" xfId="0" applyFont="1" applyBorder="1" applyAlignment="1" applyProtection="1">
      <alignment wrapText="1"/>
      <protection/>
    </xf>
    <xf numFmtId="0" fontId="122" fillId="157" borderId="85" xfId="0" applyNumberFormat="1" applyFont="1" applyFill="1" applyBorder="1" applyAlignment="1" applyProtection="1">
      <alignment horizontal="center" vertical="center" wrapText="1"/>
      <protection/>
    </xf>
    <xf numFmtId="0" fontId="122" fillId="158" borderId="86" xfId="0" applyFont="1" applyFill="1" applyBorder="1" applyAlignment="1" applyProtection="1">
      <alignment horizontal="center"/>
      <protection/>
    </xf>
    <xf numFmtId="0" fontId="122" fillId="159" borderId="87" xfId="0" applyFont="1" applyFill="1" applyBorder="1" applyAlignment="1" applyProtection="1">
      <alignment horizontal="center"/>
      <protection/>
    </xf>
    <xf numFmtId="0" fontId="4" fillId="160" borderId="0" xfId="0" applyNumberFormat="1" applyFont="1" applyFill="1" applyBorder="1" applyAlignment="1" applyProtection="1">
      <alignment horizontal="left"/>
      <protection locked="0"/>
    </xf>
    <xf numFmtId="0" fontId="4" fillId="161" borderId="0" xfId="0" applyNumberFormat="1" applyFont="1" applyFill="1" applyAlignment="1" applyProtection="1">
      <alignment horizontal="left"/>
      <protection locked="0"/>
    </xf>
    <xf numFmtId="0" fontId="4"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5" fillId="162" borderId="79" xfId="0" applyFont="1" applyFill="1" applyBorder="1" applyAlignment="1" applyProtection="1">
      <alignment horizontal="left" wrapText="1"/>
      <protection locked="0"/>
    </xf>
    <xf numFmtId="0" fontId="5" fillId="163" borderId="80" xfId="0" applyFont="1" applyFill="1" applyBorder="1" applyAlignment="1" applyProtection="1">
      <alignment horizontal="left" wrapText="1"/>
      <protection locked="0"/>
    </xf>
    <xf numFmtId="0" fontId="0" fillId="0" borderId="88" xfId="0" applyBorder="1" applyAlignment="1" applyProtection="1">
      <alignment wrapText="1"/>
      <protection/>
    </xf>
    <xf numFmtId="0" fontId="36" fillId="164" borderId="0" xfId="0" applyFont="1" applyFill="1" applyBorder="1" applyAlignment="1" applyProtection="1">
      <alignment horizontal="left" vertical="center" wrapText="1"/>
      <protection locked="0"/>
    </xf>
    <xf numFmtId="0" fontId="44" fillId="165" borderId="0" xfId="0" applyFont="1" applyFill="1" applyBorder="1" applyAlignment="1" applyProtection="1">
      <alignment horizontal="left" vertical="center" wrapText="1"/>
      <protection locked="0"/>
    </xf>
    <xf numFmtId="0" fontId="37" fillId="166" borderId="0" xfId="0" applyFont="1" applyFill="1" applyBorder="1" applyAlignment="1" applyProtection="1">
      <alignment vertical="center" wrapText="1"/>
      <protection locked="0"/>
    </xf>
    <xf numFmtId="0" fontId="37" fillId="167" borderId="0" xfId="0" applyFont="1" applyFill="1" applyBorder="1" applyAlignment="1" applyProtection="1">
      <alignment wrapText="1"/>
      <protection locked="0"/>
    </xf>
    <xf numFmtId="0" fontId="5" fillId="168" borderId="0" xfId="0" applyFont="1" applyFill="1" applyAlignment="1" applyProtection="1">
      <alignment horizontal="left"/>
      <protection/>
    </xf>
    <xf numFmtId="0" fontId="0" fillId="169" borderId="13" xfId="0" applyFont="1" applyFill="1" applyBorder="1" applyAlignment="1" applyProtection="1">
      <alignment vertical="center"/>
      <protection/>
    </xf>
    <xf numFmtId="0" fontId="0" fillId="170" borderId="68" xfId="0" applyFill="1" applyBorder="1" applyAlignment="1" applyProtection="1">
      <alignment vertical="center"/>
      <protection/>
    </xf>
    <xf numFmtId="0" fontId="0" fillId="171" borderId="55" xfId="0" applyFill="1" applyBorder="1" applyAlignment="1" applyProtection="1">
      <alignment vertical="center"/>
      <protection/>
    </xf>
    <xf numFmtId="0" fontId="0" fillId="34" borderId="0" xfId="0" applyFont="1" applyFill="1" applyBorder="1" applyAlignment="1" applyProtection="1">
      <alignment horizontal="right" vertical="center"/>
      <protection/>
    </xf>
    <xf numFmtId="49" fontId="4" fillId="172" borderId="0" xfId="0" applyNumberFormat="1" applyFont="1" applyFill="1" applyBorder="1" applyAlignment="1" applyProtection="1">
      <alignment horizontal="left" vertical="top" wrapText="1"/>
      <protection locked="0"/>
    </xf>
    <xf numFmtId="49" fontId="4" fillId="173" borderId="0" xfId="0" applyNumberFormat="1" applyFont="1" applyFill="1" applyAlignment="1" applyProtection="1">
      <alignment horizontal="left" vertical="center"/>
      <protection locked="0"/>
    </xf>
    <xf numFmtId="0" fontId="0" fillId="0" borderId="0" xfId="0" applyFont="1" applyFill="1" applyAlignment="1" applyProtection="1">
      <alignment horizontal="left" vertical="top" wrapText="1"/>
      <protection/>
    </xf>
    <xf numFmtId="0" fontId="5" fillId="174" borderId="0" xfId="0" applyFont="1" applyFill="1" applyAlignment="1" applyProtection="1">
      <alignment horizontal="left"/>
      <protection locked="0"/>
    </xf>
    <xf numFmtId="0" fontId="4" fillId="0" borderId="0" xfId="0" applyFont="1" applyFill="1" applyAlignment="1" applyProtection="1">
      <alignment horizontal="left" vertical="center" wrapText="1"/>
      <protection/>
    </xf>
    <xf numFmtId="0" fontId="4" fillId="175" borderId="0" xfId="0" applyNumberFormat="1" applyFont="1" applyFill="1" applyBorder="1" applyAlignment="1" applyProtection="1">
      <alignment horizontal="center" wrapText="1"/>
      <protection locked="0"/>
    </xf>
    <xf numFmtId="0" fontId="5" fillId="176" borderId="0" xfId="0" applyFont="1" applyFill="1" applyBorder="1" applyAlignment="1" applyProtection="1">
      <alignment horizontal="left" vertical="center"/>
      <protection/>
    </xf>
    <xf numFmtId="49" fontId="4" fillId="177" borderId="0" xfId="0" applyNumberFormat="1" applyFont="1" applyFill="1" applyBorder="1" applyAlignment="1" applyProtection="1">
      <alignment horizontal="center" wrapText="1"/>
      <protection locked="0"/>
    </xf>
    <xf numFmtId="0" fontId="12" fillId="178" borderId="0" xfId="0" applyNumberFormat="1" applyFont="1" applyFill="1" applyBorder="1" applyAlignment="1" applyProtection="1">
      <alignment horizontal="left" vertical="center" wrapText="1"/>
      <protection locked="0"/>
    </xf>
    <xf numFmtId="0" fontId="4" fillId="179" borderId="0" xfId="0" applyFont="1" applyFill="1" applyAlignment="1" applyProtection="1">
      <alignment horizontal="left" vertical="top" wrapText="1"/>
      <protection locked="0"/>
    </xf>
    <xf numFmtId="0" fontId="4" fillId="180" borderId="14" xfId="0" applyFont="1" applyFill="1" applyBorder="1" applyAlignment="1" applyProtection="1">
      <alignment horizontal="left"/>
      <protection locked="0"/>
    </xf>
    <xf numFmtId="1" fontId="0" fillId="181" borderId="0" xfId="0" applyNumberFormat="1" applyFont="1" applyFill="1" applyBorder="1" applyAlignment="1" applyProtection="1">
      <alignment horizontal="left" vertical="center" wrapText="1"/>
      <protection locked="0"/>
    </xf>
    <xf numFmtId="1" fontId="0" fillId="182" borderId="0" xfId="0" applyNumberFormat="1" applyFont="1" applyFill="1" applyBorder="1" applyAlignment="1" applyProtection="1">
      <alignment vertical="center" wrapText="1"/>
      <protection locked="0"/>
    </xf>
    <xf numFmtId="1" fontId="0" fillId="183" borderId="0" xfId="0" applyNumberFormat="1" applyFill="1" applyBorder="1" applyAlignment="1" applyProtection="1">
      <alignment vertical="center" wrapText="1"/>
      <protection locked="0"/>
    </xf>
    <xf numFmtId="0" fontId="12" fillId="0" borderId="0" xfId="0" applyFont="1" applyBorder="1" applyAlignment="1" applyProtection="1">
      <alignment horizontal="left" vertical="center"/>
      <protection/>
    </xf>
    <xf numFmtId="0" fontId="12" fillId="0" borderId="0" xfId="0" applyFont="1" applyAlignment="1" applyProtection="1">
      <alignment horizontal="left" vertical="center"/>
      <protection/>
    </xf>
    <xf numFmtId="0" fontId="119" fillId="58" borderId="89" xfId="0" applyFont="1" applyFill="1" applyBorder="1" applyAlignment="1" applyProtection="1">
      <alignment horizontal="center" vertical="center"/>
      <protection/>
    </xf>
    <xf numFmtId="0" fontId="119" fillId="58" borderId="90" xfId="0" applyFont="1" applyFill="1" applyBorder="1" applyAlignment="1" applyProtection="1">
      <alignment horizontal="center" vertical="center"/>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Feuil1"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48">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border>
        <left style="thin">
          <color rgb="FF9C0006"/>
        </left>
        <right style="thin">
          <color rgb="FF9C0006"/>
        </right>
        <top style="thin">
          <color rgb="FF9C0006"/>
        </top>
        <bottom style="thin">
          <color rgb="FF9C0006"/>
        </bottom>
      </border>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auto="1"/>
      </font>
      <fill>
        <patternFill patternType="solid">
          <bgColor indexed="41"/>
        </patternFill>
      </fill>
    </dxf>
    <dxf>
      <font>
        <color rgb="FF9C0006"/>
      </font>
    </dxf>
    <dxf>
      <fill>
        <patternFill>
          <bgColor indexed="41"/>
        </patternFill>
      </fill>
    </dxf>
    <dxf>
      <fill>
        <patternFill patternType="none">
          <bgColor indexed="65"/>
        </patternFill>
      </fill>
    </dxf>
    <dxf>
      <font>
        <color auto="1"/>
      </font>
      <fill>
        <patternFill patternType="solid">
          <bgColor indexed="41"/>
        </patternFill>
      </fill>
    </dxf>
    <dxf>
      <font>
        <color rgb="FF9C0006"/>
      </font>
    </dxf>
    <dxf>
      <fill>
        <patternFill>
          <bgColor indexed="41"/>
        </patternFill>
      </fill>
    </dxf>
    <dxf>
      <fill>
        <patternFill>
          <bgColor indexed="41"/>
        </patternFill>
      </fill>
    </dxf>
    <dxf>
      <fill>
        <patternFill>
          <bgColor indexed="41"/>
        </patternFill>
      </fill>
    </dxf>
    <dxf>
      <fill>
        <patternFill>
          <bgColor indexed="41"/>
        </patternFill>
      </fill>
    </dxf>
    <dxf>
      <fill>
        <patternFill patternType="none">
          <bgColor indexed="65"/>
        </patternFill>
      </fill>
    </dxf>
    <dxf>
      <font>
        <color auto="1"/>
      </font>
      <fill>
        <patternFill patternType="solid">
          <bgColor indexed="41"/>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xdr:row>
      <xdr:rowOff>38100</xdr:rowOff>
    </xdr:from>
    <xdr:to>
      <xdr:col>2</xdr:col>
      <xdr:colOff>7715250</xdr:colOff>
      <xdr:row>62</xdr:row>
      <xdr:rowOff>104775</xdr:rowOff>
    </xdr:to>
    <xdr:sp>
      <xdr:nvSpPr>
        <xdr:cNvPr id="1" name="Text Box 1"/>
        <xdr:cNvSpPr txBox="1">
          <a:spLocks noChangeArrowheads="1"/>
        </xdr:cNvSpPr>
      </xdr:nvSpPr>
      <xdr:spPr>
        <a:xfrm>
          <a:off x="200025" y="142875"/>
          <a:ext cx="8420100" cy="8867775"/>
        </a:xfrm>
        <a:prstGeom prst="rect">
          <a:avLst/>
        </a:prstGeom>
        <a:solidFill>
          <a:srgbClr val="FFFFE1"/>
        </a:solidFill>
        <a:ln w="9525" cmpd="sng">
          <a:solidFill>
            <a:srgbClr val="000000"/>
          </a:solidFill>
          <a:headEnd type="none"/>
          <a:tailEnd type="none"/>
        </a:ln>
      </xdr:spPr>
      <xdr:txBody>
        <a:bodyPr vertOverflow="clip" wrap="square" lIns="36576" tIns="22860" rIns="0" bIns="0"/>
        <a:p>
          <a:pPr algn="l">
            <a:defRPr/>
          </a:pPr>
          <a:r>
            <a:rPr lang="en-US" cap="none" sz="1200" b="1" i="1" u="none" baseline="0">
              <a:solidFill>
                <a:srgbClr val="000000"/>
              </a:solidFill>
              <a:latin typeface="Arial"/>
              <a:ea typeface="Arial"/>
              <a:cs typeface="Arial"/>
            </a:rPr>
            <a:t>ATTENTION: le contenu des onglets se prolonge en dessous de la partie visible</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Document de financement - Notice de remplissage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1 - Recommandations générales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1-1 </a:t>
          </a:r>
          <a:r>
            <a:rPr lang="en-US" cap="none" sz="1000" b="1" i="0" u="none" baseline="0">
              <a:solidFill>
                <a:srgbClr val="000000"/>
              </a:solidFill>
              <a:latin typeface="Arial"/>
              <a:ea typeface="Arial"/>
              <a:cs typeface="Arial"/>
            </a:rPr>
            <a:t>Veuillez utiliser ce fichier dans un format Excel acceptant les macros.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1-2 Seuls les onglets "Part1-Coor", "Part2", "Part3", …, "Part10" (en fonction du nombre de partenaires) </a:t>
          </a:r>
          <a:r>
            <a:rPr lang="en-US" cap="none" sz="1000" b="0" i="0" u="none" baseline="0">
              <a:solidFill>
                <a:srgbClr val="000000"/>
              </a:solidFill>
              <a:latin typeface="Calibri"/>
              <a:ea typeface="Calibri"/>
              <a:cs typeface="Calibri"/>
            </a:rPr>
            <a:t>et la "Fiche Identité</a:t>
          </a:r>
          <a:r>
            <a:rPr lang="en-US" cap="none" sz="1000" b="0" i="0" u="none" baseline="0">
              <a:solidFill>
                <a:srgbClr val="000000"/>
              </a:solidFill>
              <a:latin typeface="Arial"/>
              <a:ea typeface="Arial"/>
              <a:cs typeface="Arial"/>
            </a:rPr>
            <a:t> sont à renseigner.
</a:t>
          </a:r>
          <a:r>
            <a:rPr lang="en-US" cap="none" sz="1000" b="0" i="0" u="none" baseline="0">
              <a:solidFill>
                <a:srgbClr val="000000"/>
              </a:solidFill>
              <a:latin typeface="Arial"/>
              <a:ea typeface="Arial"/>
              <a:cs typeface="Arial"/>
            </a:rPr>
            <a:t>L'onglet "Tableaux récapitulatifs" est rempli automatiquement à partir des données fournies dans les autres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1-3 Afin de garantir l'intégrité de l'ensemble des données calculées automatiquement, </a:t>
          </a:r>
          <a:r>
            <a:rPr lang="en-US" cap="none" sz="1000" b="1" i="0" u="none" baseline="0">
              <a:solidFill>
                <a:srgbClr val="000000"/>
              </a:solidFill>
              <a:latin typeface="Arial"/>
              <a:ea typeface="Arial"/>
              <a:cs typeface="Arial"/>
            </a:rPr>
            <a:t>il est indispensable de ne pas modifier la structure du fichier. </a:t>
          </a:r>
          <a:r>
            <a:rPr lang="en-US" cap="none" sz="1000" b="0" i="0" u="none" baseline="0">
              <a:solidFill>
                <a:srgbClr val="000000"/>
              </a:solidFill>
              <a:latin typeface="Arial"/>
              <a:ea typeface="Arial"/>
              <a:cs typeface="Arial"/>
            </a:rPr>
            <a:t>Ne pas ajouter ni supprimer de cellules, ne pas ajouter ni supprimer de ligne, ne pas modifier les noms des onglets.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1-4 Dans les onglets à renseigner, </a:t>
          </a:r>
          <a:r>
            <a:rPr lang="en-US" cap="none" sz="1000" b="1" i="0" u="none" baseline="0">
              <a:solidFill>
                <a:srgbClr val="000000"/>
              </a:solidFill>
              <a:latin typeface="Arial"/>
              <a:ea typeface="Arial"/>
              <a:cs typeface="Arial"/>
            </a:rPr>
            <a:t>seules les cellules sur fond gris sont à remplir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2 - Fiche identité</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2-1 Vérifier l'exactitude des informations présentes sur cette fiche. Elles ont vocation à être publiées si le projet est financé.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2-2 Cette fiche présente un tableau récapitulatif, des demandes financières, calculé automatiquement.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3 - Fiches partenaires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3-1 Ces fiches doivent être remplies avec le plus grand soin, elles serviront à établir les actes attributifs de financement. Tous les champs demandés doivent être renseignés.</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3-2</a:t>
          </a:r>
          <a:r>
            <a:rPr lang="en-US" cap="none" sz="1000" b="1" i="0" u="none" baseline="0">
              <a:solidFill>
                <a:srgbClr val="000000"/>
              </a:solidFill>
              <a:latin typeface="Arial"/>
              <a:ea typeface="Arial"/>
              <a:cs typeface="Arial"/>
            </a:rPr>
            <a:t> Responsable scientifique et technique:</a:t>
          </a:r>
          <a:r>
            <a:rPr lang="en-US" cap="none" sz="1000" b="0" i="0" u="none" baseline="0">
              <a:solidFill>
                <a:srgbClr val="000000"/>
              </a:solidFill>
              <a:latin typeface="Arial"/>
              <a:ea typeface="Arial"/>
              <a:cs typeface="Arial"/>
            </a:rPr>
            <a:t> les coordonnées postales sont celles se trouvant au niveau du "lieu de réalisation des travaux". Corriger si nécessaire.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3-3</a:t>
          </a:r>
          <a:r>
            <a:rPr lang="en-US" cap="none" sz="1000" b="1" i="0" u="none" baseline="0">
              <a:solidFill>
                <a:srgbClr val="000000"/>
              </a:solidFill>
              <a:latin typeface="Arial"/>
              <a:ea typeface="Arial"/>
              <a:cs typeface="Arial"/>
            </a:rPr>
            <a:t> Personne chargée du suivi administratif et financier: </a:t>
          </a:r>
          <a:r>
            <a:rPr lang="en-US" cap="none" sz="1000" b="0" i="0" u="none" baseline="0">
              <a:solidFill>
                <a:srgbClr val="000000"/>
              </a:solidFill>
              <a:latin typeface="Arial"/>
              <a:ea typeface="Arial"/>
              <a:cs typeface="Arial"/>
            </a:rPr>
            <a:t>il s'agit de la personne que l'unité support de l'ANR contactera en premier lieu pour les aspects administratifs et financiers.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3-4 </a:t>
          </a:r>
          <a:r>
            <a:rPr lang="en-US" cap="none" sz="1000" b="1" i="0" u="none" baseline="0">
              <a:solidFill>
                <a:srgbClr val="000000"/>
              </a:solidFill>
              <a:latin typeface="Arial"/>
              <a:ea typeface="Arial"/>
              <a:cs typeface="Arial"/>
            </a:rPr>
            <a:t>Demande financière détaillée suite à la sélection du projet</a:t>
          </a:r>
          <a:r>
            <a:rPr lang="en-US" cap="none" sz="1000" b="0" i="0" u="none" baseline="0">
              <a:solidFill>
                <a:srgbClr val="000000"/>
              </a:solidFill>
              <a:latin typeface="Arial"/>
              <a:ea typeface="Arial"/>
              <a:cs typeface="Arial"/>
            </a:rPr>
            <a:t>: cette partie a pour objectif d'établir le devis définitif de votre projet, en fonction des </a:t>
          </a:r>
          <a:r>
            <a:rPr lang="en-US" cap="none" sz="1000" b="1" i="0" u="none" baseline="0">
              <a:solidFill>
                <a:srgbClr val="000000"/>
              </a:solidFill>
              <a:latin typeface="Arial"/>
              <a:ea typeface="Arial"/>
              <a:cs typeface="Arial"/>
            </a:rPr>
            <a:t>demandes de modification</a:t>
          </a:r>
          <a:r>
            <a:rPr lang="en-US" cap="none" sz="1000" b="0" i="0" u="none" baseline="0">
              <a:solidFill>
                <a:srgbClr val="000000"/>
              </a:solidFill>
              <a:latin typeface="Arial"/>
              <a:ea typeface="Arial"/>
              <a:cs typeface="Arial"/>
            </a:rPr>
            <a:t> de votre projet qui vous ont été éventuellement faites à la suite de l'évaluation. Celles-ci sont formulées dans le courriel d'accompagnement de ce document. Le niveau de détail demandé est requis pour l'établissement des actes attributifs de financement.
</a:t>
          </a:r>
          <a:r>
            <a:rPr lang="en-US" cap="none" sz="1000" b="0" i="0" u="none" baseline="0">
              <a:solidFill>
                <a:srgbClr val="000000"/>
              </a:solidFill>
              <a:latin typeface="Arial"/>
              <a:ea typeface="Arial"/>
              <a:cs typeface="Arial"/>
            </a:rPr>
            <a:t>Les commentaires affichés pour chaque catégorie sont des exemples, pour plus d'information sur les coûts éligibles à ce lien suivant :</a:t>
          </a:r>
          <a:r>
            <a:rPr lang="en-US" cap="none" sz="1000" b="1" i="0" u="sng" baseline="0">
              <a:solidFill>
                <a:srgbClr val="000000"/>
              </a:solidFill>
              <a:latin typeface="Calibri"/>
              <a:ea typeface="Calibri"/>
              <a:cs typeface="Calibri"/>
            </a:rPr>
            <a:t> </a:t>
          </a:r>
          <a:r>
            <a:rPr lang="en-US" cap="none" sz="1000" b="1" i="0" u="sng" baseline="0">
              <a:solidFill>
                <a:srgbClr val="00CCFF"/>
              </a:solidFill>
              <a:latin typeface="Calibri"/>
              <a:ea typeface="Calibri"/>
              <a:cs typeface="Calibri"/>
            </a:rPr>
            <a:t>http://www.agence-nationale-recherche.fr/financer-votre-projet/reglement-financier/
</a:t>
          </a:r>
          <a:r>
            <a:rPr lang="en-US" cap="none" sz="1000" b="0" i="0" u="none" baseline="0">
              <a:solidFill>
                <a:srgbClr val="000000"/>
              </a:solidFill>
              <a:latin typeface="Arial"/>
              <a:ea typeface="Arial"/>
              <a:cs typeface="Arial"/>
            </a:rPr>
            <a:t>Des informations utiles se trouvent également dans la notice de remplissage du document financier, qui est reproduite ci-dessous.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3-5 </a:t>
          </a:r>
          <a:r>
            <a:rPr lang="en-US" cap="none" sz="1000" b="1" i="0" u="none" baseline="0">
              <a:solidFill>
                <a:srgbClr val="000000"/>
              </a:solidFill>
              <a:latin typeface="Arial"/>
              <a:ea typeface="Arial"/>
              <a:cs typeface="Arial"/>
            </a:rPr>
            <a:t>Eléments d'appréciation de l'effet d'incitation de l'aide</a:t>
          </a:r>
          <a:r>
            <a:rPr lang="en-US" cap="none" sz="1000" b="0" i="0" u="none" baseline="0">
              <a:solidFill>
                <a:srgbClr val="000000"/>
              </a:solidFill>
              <a:latin typeface="Arial"/>
              <a:ea typeface="Arial"/>
              <a:cs typeface="Arial"/>
            </a:rPr>
            <a:t>: Cette partie doit être remplie avec le plus grand soin par toutes les entreprises autres que les PME. Si l'effet incitatif de l'aide n'est pas établi pour un partenaire, l'ANR ne pourra pas lui attribuer l'aide demandée.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6 : Votre catégorie (ligne 29) influence le calcul de l’aide demandée en terme de coûts.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laboratoire public, une fondation de recherche ou divers public, votre aide demandée se calcule en coût marginal, ne comprenant pas en compte les salaires du personnel permanent. 
</a:t>
          </a:r>
          <a:r>
            <a:rPr lang="en-US" cap="none" sz="1000" b="0" i="0" u="none" baseline="0">
              <a:solidFill>
                <a:srgbClr val="000000"/>
              </a:solidFill>
              <a:latin typeface="Arial"/>
              <a:ea typeface="Arial"/>
              <a:cs typeface="Arial"/>
            </a:rPr>
            <a:t>Et également, est compris dans l’aide, les frais d’environnement (ligne 102 : maximum 8% du montant total des coûts déclarés à part les non permanents sans financement demandé).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Si vous êtes un divers privé, une PME, une TPE, une association ou une entreprise autre que TPE ou PME, votre aide demandée se calcule en coût complet. L’intégralité des coûts modulés par le taux d’aide est prise en charge par l’ANR.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Des frais de personnels (ligne 119) sont compris dans l’aide représentant au maximum 68 % des dépenses de personnels permanents et non permanents. Les autres dépenses (ligne 121) sont aussi inclues pour un montant maximum de 7% des autres coûts déclarés.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3-7 : </a:t>
          </a:r>
          <a:r>
            <a:rPr lang="en-US" cap="none" sz="1000" b="1" i="0" u="none" baseline="0">
              <a:solidFill>
                <a:srgbClr val="000000"/>
              </a:solidFill>
              <a:latin typeface="Arial"/>
              <a:ea typeface="Arial"/>
              <a:cs typeface="Arial"/>
            </a:rPr>
            <a:t>Les décharges d'enseignement ne concernent que les projets JCJC.</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0</xdr:row>
      <xdr:rowOff>19050</xdr:rowOff>
    </xdr:from>
    <xdr:to>
      <xdr:col>5</xdr:col>
      <xdr:colOff>114300</xdr:colOff>
      <xdr:row>0</xdr:row>
      <xdr:rowOff>952500</xdr:rowOff>
    </xdr:to>
    <xdr:pic>
      <xdr:nvPicPr>
        <xdr:cNvPr id="1" name="Image 3" descr="Description : ANR07-240"/>
        <xdr:cNvPicPr preferRelativeResize="1">
          <a:picLocks noChangeAspect="1"/>
        </xdr:cNvPicPr>
      </xdr:nvPicPr>
      <xdr:blipFill>
        <a:blip r:embed="rId1"/>
        <a:stretch>
          <a:fillRect/>
        </a:stretch>
      </xdr:blipFill>
      <xdr:spPr>
        <a:xfrm>
          <a:off x="990600" y="19050"/>
          <a:ext cx="2076450" cy="933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66675</xdr:colOff>
      <xdr:row>2</xdr:row>
      <xdr:rowOff>76200</xdr:rowOff>
    </xdr:from>
    <xdr:to>
      <xdr:col>1</xdr:col>
      <xdr:colOff>1209675</xdr:colOff>
      <xdr:row>5</xdr:row>
      <xdr:rowOff>114300</xdr:rowOff>
    </xdr:to>
    <xdr:pic>
      <xdr:nvPicPr>
        <xdr:cNvPr id="1" name="Picture 125" descr="ANR07-120"/>
        <xdr:cNvPicPr preferRelativeResize="1">
          <a:picLocks noChangeAspect="1"/>
        </xdr:cNvPicPr>
      </xdr:nvPicPr>
      <xdr:blipFill>
        <a:blip r:embed="rId1"/>
        <a:stretch>
          <a:fillRect/>
        </a:stretch>
      </xdr:blipFill>
      <xdr:spPr>
        <a:xfrm>
          <a:off x="447675" y="304800"/>
          <a:ext cx="1143000" cy="495300"/>
        </a:xfrm>
        <a:prstGeom prst="rect">
          <a:avLst/>
        </a:prstGeom>
        <a:noFill/>
        <a:ln w="9525" cmpd="sng">
          <a:noFill/>
        </a:ln>
      </xdr:spPr>
    </xdr:pic>
    <xdr:clientData/>
  </xdr:twoCellAnchor>
  <xdr:oneCellAnchor>
    <xdr:from>
      <xdr:col>1</xdr:col>
      <xdr:colOff>219075</xdr:colOff>
      <xdr:row>60</xdr:row>
      <xdr:rowOff>0</xdr:rowOff>
    </xdr:from>
    <xdr:ext cx="76200" cy="200025"/>
    <xdr:sp fLocksText="0">
      <xdr:nvSpPr>
        <xdr:cNvPr id="2" name="Text Box 16"/>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3" name="Text Box 17"/>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4" name="Text Box 1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55</xdr:row>
      <xdr:rowOff>123825</xdr:rowOff>
    </xdr:from>
    <xdr:ext cx="76200" cy="200025"/>
    <xdr:sp fLocksText="0">
      <xdr:nvSpPr>
        <xdr:cNvPr id="5" name="Text Box 20"/>
        <xdr:cNvSpPr txBox="1">
          <a:spLocks noChangeArrowheads="1"/>
        </xdr:cNvSpPr>
      </xdr:nvSpPr>
      <xdr:spPr>
        <a:xfrm>
          <a:off x="600075" y="158686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6" name="Text Box 78"/>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7" name="Text Box 79"/>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8" name="Text Box 80"/>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60</xdr:row>
      <xdr:rowOff>0</xdr:rowOff>
    </xdr:from>
    <xdr:ext cx="76200" cy="200025"/>
    <xdr:sp fLocksText="0">
      <xdr:nvSpPr>
        <xdr:cNvPr id="9" name="Text Box 81"/>
        <xdr:cNvSpPr txBox="1">
          <a:spLocks noChangeArrowheads="1"/>
        </xdr:cNvSpPr>
      </xdr:nvSpPr>
      <xdr:spPr>
        <a:xfrm>
          <a:off x="600075" y="213550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56</xdr:row>
      <xdr:rowOff>123825</xdr:rowOff>
    </xdr:from>
    <xdr:ext cx="76200" cy="200025"/>
    <xdr:sp fLocksText="0">
      <xdr:nvSpPr>
        <xdr:cNvPr id="10" name="Text Box 82"/>
        <xdr:cNvSpPr txBox="1">
          <a:spLocks noChangeArrowheads="1"/>
        </xdr:cNvSpPr>
      </xdr:nvSpPr>
      <xdr:spPr>
        <a:xfrm>
          <a:off x="600075" y="172593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219075</xdr:colOff>
      <xdr:row>57</xdr:row>
      <xdr:rowOff>0</xdr:rowOff>
    </xdr:from>
    <xdr:ext cx="76200" cy="200025"/>
    <xdr:sp fLocksText="0">
      <xdr:nvSpPr>
        <xdr:cNvPr id="11" name="Text Box 83"/>
        <xdr:cNvSpPr txBox="1">
          <a:spLocks noChangeArrowheads="1"/>
        </xdr:cNvSpPr>
      </xdr:nvSpPr>
      <xdr:spPr>
        <a:xfrm>
          <a:off x="600075" y="185261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1847850" cy="9334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twoCellAnchor>
    <xdr:from>
      <xdr:col>2</xdr:col>
      <xdr:colOff>47625</xdr:colOff>
      <xdr:row>0</xdr:row>
      <xdr:rowOff>38100</xdr:rowOff>
    </xdr:from>
    <xdr:to>
      <xdr:col>4</xdr:col>
      <xdr:colOff>247650</xdr:colOff>
      <xdr:row>0</xdr:row>
      <xdr:rowOff>971550</xdr:rowOff>
    </xdr:to>
    <xdr:pic>
      <xdr:nvPicPr>
        <xdr:cNvPr id="3"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twoCellAnchor>
    <xdr:from>
      <xdr:col>2</xdr:col>
      <xdr:colOff>47625</xdr:colOff>
      <xdr:row>0</xdr:row>
      <xdr:rowOff>57150</xdr:rowOff>
    </xdr:from>
    <xdr:to>
      <xdr:col>4</xdr:col>
      <xdr:colOff>209550</xdr:colOff>
      <xdr:row>0</xdr:row>
      <xdr:rowOff>971550</xdr:rowOff>
    </xdr:to>
    <xdr:pic>
      <xdr:nvPicPr>
        <xdr:cNvPr id="2" name="Image 3" descr="Description : ANR07-240"/>
        <xdr:cNvPicPr preferRelativeResize="1">
          <a:picLocks noChangeAspect="1"/>
        </xdr:cNvPicPr>
      </xdr:nvPicPr>
      <xdr:blipFill>
        <a:blip r:embed="rId1"/>
        <a:stretch>
          <a:fillRect/>
        </a:stretch>
      </xdr:blipFill>
      <xdr:spPr>
        <a:xfrm>
          <a:off x="1152525" y="57150"/>
          <a:ext cx="2009775" cy="914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38100</xdr:rowOff>
    </xdr:from>
    <xdr:to>
      <xdr:col>4</xdr:col>
      <xdr:colOff>247650</xdr:colOff>
      <xdr:row>0</xdr:row>
      <xdr:rowOff>971550</xdr:rowOff>
    </xdr:to>
    <xdr:pic>
      <xdr:nvPicPr>
        <xdr:cNvPr id="1" name="Image 3" descr="Description : ANR07-240"/>
        <xdr:cNvPicPr preferRelativeResize="1">
          <a:picLocks noChangeAspect="1"/>
        </xdr:cNvPicPr>
      </xdr:nvPicPr>
      <xdr:blipFill>
        <a:blip r:embed="rId1"/>
        <a:stretch>
          <a:fillRect/>
        </a:stretch>
      </xdr:blipFill>
      <xdr:spPr>
        <a:xfrm>
          <a:off x="1152525" y="38100"/>
          <a:ext cx="2047875" cy="933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3.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2">
    <tabColor indexed="10"/>
    <pageSetUpPr fitToPage="1"/>
  </sheetPr>
  <dimension ref="D3:E9"/>
  <sheetViews>
    <sheetView showGridLines="0" zoomScalePageLayoutView="0" workbookViewId="0" topLeftCell="A1">
      <selection activeCell="A1" sqref="A1"/>
    </sheetView>
  </sheetViews>
  <sheetFormatPr defaultColWidth="0" defaultRowHeight="12.75" zeroHeight="1"/>
  <cols>
    <col min="1" max="1" width="2.140625" style="0" customWidth="1"/>
    <col min="2" max="2" width="11.421875" style="0" customWidth="1"/>
    <col min="3" max="3" width="116.8515625" style="0" customWidth="1"/>
    <col min="4" max="16384" width="0" style="0" hidden="1" customWidth="1"/>
  </cols>
  <sheetData>
    <row r="1" ht="8.25" customHeight="1"/>
    <row r="2" ht="12.75"/>
    <row r="3" spans="4:5" ht="12.75" customHeight="1">
      <c r="D3" s="161"/>
      <c r="E3" s="161"/>
    </row>
    <row r="4" spans="4:5" ht="12.75">
      <c r="D4" s="161"/>
      <c r="E4" s="161"/>
    </row>
    <row r="5" spans="4:5" ht="12.75">
      <c r="D5" s="161"/>
      <c r="E5" s="161"/>
    </row>
    <row r="6" spans="4:5" ht="12.75">
      <c r="D6" s="161"/>
      <c r="E6" s="161"/>
    </row>
    <row r="7" spans="4:5" ht="12.75">
      <c r="D7" s="161"/>
      <c r="E7" s="161"/>
    </row>
    <row r="8" spans="4:5" ht="12.75">
      <c r="D8" s="161"/>
      <c r="E8" s="161"/>
    </row>
    <row r="9" spans="4:5" ht="12.75">
      <c r="D9" s="161"/>
      <c r="E9" s="161"/>
    </row>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0" ht="12.75"/>
    <row r="41" ht="16.5" customHeight="1"/>
    <row r="42" ht="16.5" customHeight="1"/>
    <row r="43" ht="16.5" customHeight="1"/>
    <row r="44" ht="16.5" customHeight="1"/>
    <row r="45" ht="16.5" customHeight="1"/>
    <row r="46" ht="16.5" customHeight="1"/>
    <row r="47" ht="16.5" customHeight="1"/>
    <row r="48" ht="16.5" customHeight="1"/>
    <row r="49" ht="12.75"/>
    <row r="50" ht="12.75"/>
    <row r="51" ht="12.75"/>
    <row r="52" ht="12.75" hidden="1"/>
    <row r="53" ht="12.75" hidden="1"/>
    <row r="54" ht="12.75" hidden="1"/>
    <row r="55" ht="12.75" hidden="1"/>
    <row r="56" ht="12.75" hidden="1"/>
    <row r="57" ht="12.75" hidden="1"/>
    <row r="58" ht="12.75" hidden="1"/>
    <row r="59" ht="12.75" hidden="1"/>
    <row r="60" ht="12.75" hidden="1"/>
    <row r="61" ht="12.75"/>
    <row r="62" ht="12.75"/>
    <row r="63" ht="12.75"/>
  </sheetData>
  <sheetProtection password="8AA6" sheet="1"/>
  <printOptions/>
  <pageMargins left="0.41" right="0.32" top="0.4" bottom="0.46" header="0.17" footer="0.17"/>
  <pageSetup fitToHeight="10" fitToWidth="1" horizontalDpi="600" verticalDpi="600" orientation="portrait" paperSize="9" scale="76" r:id="rId2"/>
  <headerFooter alignWithMargins="0">
    <oddFooter>&amp;R&amp;A &amp;P/&amp;N</oddFooter>
  </headerFooter>
  <drawing r:id="rId1"/>
</worksheet>
</file>

<file path=xl/worksheets/sheet10.xml><?xml version="1.0" encoding="utf-8"?>
<worksheet xmlns="http://schemas.openxmlformats.org/spreadsheetml/2006/main" xmlns:r="http://schemas.openxmlformats.org/officeDocument/2006/relationships">
  <sheetPr codeName="Feuil10">
    <tabColor indexed="15"/>
  </sheetPr>
  <dimension ref="A1:Y290"/>
  <sheetViews>
    <sheetView showGridLines="0" zoomScalePageLayoutView="0" workbookViewId="0" topLeftCell="A1">
      <selection activeCell="J6" sqref="J6:K6"/>
    </sheetView>
  </sheetViews>
  <sheetFormatPr defaultColWidth="9.5742187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3.0039062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9.5742187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7</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Marginal</v>
      </c>
      <c r="J29" s="837"/>
      <c r="K29" s="838"/>
      <c r="L29" s="89"/>
      <c r="M29" s="338"/>
      <c r="N29" s="539">
        <v>2</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534"/>
      <c r="N31" s="532"/>
      <c r="Q31" s="295"/>
      <c r="S31" s="332" t="s">
        <v>206</v>
      </c>
      <c r="T31" s="332" t="s">
        <v>230</v>
      </c>
      <c r="W31" s="296" t="s">
        <v>196</v>
      </c>
      <c r="X31" s="291"/>
    </row>
    <row r="32" spans="1:24" s="18" customFormat="1" ht="12.75">
      <c r="A32" s="98"/>
      <c r="B32" s="79"/>
      <c r="C32" s="79"/>
      <c r="D32" s="90"/>
      <c r="E32" s="340"/>
      <c r="F32" s="340"/>
      <c r="G32" s="341"/>
      <c r="H32" s="98"/>
      <c r="I32" s="123"/>
      <c r="J32" s="123"/>
      <c r="K32" s="123"/>
      <c r="L32" s="123"/>
      <c r="M32" s="123"/>
      <c r="N32" s="98"/>
      <c r="Q32" s="519"/>
      <c r="S32" s="520" t="s">
        <v>209</v>
      </c>
      <c r="T32" s="520" t="s">
        <v>231</v>
      </c>
      <c r="W32" s="516" t="s">
        <v>197</v>
      </c>
      <c r="X32" s="52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440"/>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thickBot="1">
      <c r="A114" s="440"/>
      <c r="B114" s="440"/>
      <c r="C114" s="454"/>
      <c r="D114" s="455"/>
      <c r="E114" s="455"/>
      <c r="F114" s="530"/>
      <c r="G114" s="455"/>
      <c r="H114" s="455"/>
      <c r="I114" s="455"/>
      <c r="J114" s="455"/>
      <c r="K114" s="477"/>
      <c r="L114" s="440"/>
      <c r="M114" s="181"/>
      <c r="N114" s="139"/>
      <c r="O114" s="524"/>
      <c r="P114" s="68"/>
      <c r="Q114" s="522"/>
      <c r="R114" s="523"/>
      <c r="S114" s="523"/>
      <c r="T114" s="523"/>
      <c r="U114" s="523"/>
      <c r="V114" s="523"/>
    </row>
    <row r="115" spans="1:22" s="51" customFormat="1" ht="12.75" customHeight="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hidden="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hidden="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hidden="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hidden="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hidden="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s="51" customFormat="1" ht="12.75" customHeight="1" hidden="1">
      <c r="A123" s="440"/>
      <c r="B123" s="440"/>
      <c r="C123" s="800" t="s">
        <v>275</v>
      </c>
      <c r="D123" s="800"/>
      <c r="E123" s="440"/>
      <c r="F123" s="506">
        <f>IF(OR(F119="MAX 68%",F121="MAX 7%"),"",F119+F121)</f>
        <v>0</v>
      </c>
      <c r="G123" s="440"/>
      <c r="H123" s="440"/>
      <c r="I123" s="466" t="s">
        <v>276</v>
      </c>
      <c r="J123" s="515"/>
      <c r="K123" s="440"/>
      <c r="L123" s="440"/>
      <c r="M123" s="181"/>
      <c r="N123" s="139"/>
      <c r="O123" s="524"/>
      <c r="P123" s="68"/>
      <c r="Q123" s="522"/>
      <c r="R123" s="523"/>
      <c r="S123" s="523"/>
      <c r="T123" s="523"/>
      <c r="U123" s="523"/>
      <c r="V123" s="523"/>
    </row>
    <row r="124" spans="1:22" s="51" customFormat="1" ht="12.75" customHeight="1" hidden="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hidden="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hidden="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hidden="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hidden="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hidden="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hidden="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hidden="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ht="12.75" customHeight="1" hidden="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B144:G144"/>
    <mergeCell ref="E92:F92"/>
    <mergeCell ref="H92:K92"/>
    <mergeCell ref="I96:I98"/>
    <mergeCell ref="J96:J98"/>
    <mergeCell ref="K96:K98"/>
    <mergeCell ref="D139:E139"/>
    <mergeCell ref="J139:K139"/>
    <mergeCell ref="B150:G150"/>
    <mergeCell ref="H150:J150"/>
    <mergeCell ref="B151:G151"/>
    <mergeCell ref="B145:G145"/>
    <mergeCell ref="H145:J145"/>
    <mergeCell ref="A136:M136"/>
    <mergeCell ref="B147:G147"/>
    <mergeCell ref="H147:J147"/>
    <mergeCell ref="B146:G146"/>
    <mergeCell ref="H146:J146"/>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J84:M85"/>
    <mergeCell ref="M96:M98"/>
    <mergeCell ref="B97:C97"/>
    <mergeCell ref="D138:G138"/>
    <mergeCell ref="B186:I186"/>
    <mergeCell ref="B188:I188"/>
    <mergeCell ref="B148:G148"/>
    <mergeCell ref="H148:J148"/>
    <mergeCell ref="B149:G149"/>
    <mergeCell ref="H149:J149"/>
    <mergeCell ref="D163:E163"/>
    <mergeCell ref="G163:H163"/>
    <mergeCell ref="D165:E165"/>
    <mergeCell ref="F161:J161"/>
    <mergeCell ref="A69:M69"/>
    <mergeCell ref="A82:M82"/>
    <mergeCell ref="A87:M87"/>
    <mergeCell ref="A94:M94"/>
    <mergeCell ref="A142:M142"/>
    <mergeCell ref="F72:M72"/>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11.xml><?xml version="1.0" encoding="utf-8"?>
<worksheet xmlns="http://schemas.openxmlformats.org/spreadsheetml/2006/main" xmlns:r="http://schemas.openxmlformats.org/officeDocument/2006/relationships">
  <sheetPr codeName="Feuil11">
    <tabColor indexed="15"/>
  </sheetPr>
  <dimension ref="A1:Y290"/>
  <sheetViews>
    <sheetView showGridLines="0" zoomScalePageLayoutView="0" workbookViewId="0" topLeftCell="A1">
      <selection activeCell="J6" sqref="J6:K6"/>
    </sheetView>
  </sheetViews>
  <sheetFormatPr defaultColWidth="10.14062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2.42187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10.14062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8</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Marginal</v>
      </c>
      <c r="J29" s="837"/>
      <c r="K29" s="838"/>
      <c r="L29" s="89"/>
      <c r="M29" s="338"/>
      <c r="N29" s="539">
        <v>4</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440"/>
      <c r="B99" s="512"/>
      <c r="C99" s="513"/>
      <c r="D99" s="512"/>
      <c r="E99" s="513"/>
      <c r="F99" s="512"/>
      <c r="G99" s="513"/>
      <c r="H99" s="512"/>
      <c r="I99" s="512"/>
      <c r="J99" s="512"/>
      <c r="K99" s="512"/>
      <c r="L99" s="512"/>
      <c r="M99" s="540">
        <f>B99+D99+F99+I99+J99+K99+L99</f>
        <v>0</v>
      </c>
      <c r="N99" s="392"/>
      <c r="O99" s="393"/>
      <c r="P99" s="330"/>
      <c r="Q99" s="390"/>
      <c r="R99" s="388"/>
      <c r="S99" s="388"/>
      <c r="T99" s="388"/>
      <c r="U99" s="388"/>
      <c r="V99" s="388"/>
      <c r="X99" s="335"/>
    </row>
    <row r="100" spans="1:22" ht="12.75" customHeight="1">
      <c r="A100" s="440"/>
      <c r="B100" s="440"/>
      <c r="C100" s="440"/>
      <c r="D100" s="440"/>
      <c r="E100" s="440"/>
      <c r="F100" s="440"/>
      <c r="G100" s="440"/>
      <c r="H100" s="440"/>
      <c r="I100" s="440"/>
      <c r="J100" s="440"/>
      <c r="K100" s="440"/>
      <c r="L100" s="440"/>
      <c r="M100" s="444"/>
      <c r="N100" s="88"/>
      <c r="O100" s="395"/>
      <c r="P100" s="330"/>
      <c r="Q100" s="390"/>
      <c r="R100" s="388"/>
      <c r="S100" s="388"/>
      <c r="T100" s="388"/>
      <c r="U100" s="388"/>
      <c r="V100" s="388"/>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c r="A102" s="440"/>
      <c r="B102" s="445"/>
      <c r="C102" s="445"/>
      <c r="D102" s="517" t="s">
        <v>280</v>
      </c>
      <c r="E102" s="514"/>
      <c r="F102" s="506">
        <f>IF(E102&gt;8%,"MAX 8%",IF($I$29="Coût Marginal",E102*($D$99+$I$99+$J$99+$K$99+$L$99),0))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hidden="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hidden="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hidden="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hidden="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hidden="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hidden="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hidden="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hidden="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hidden="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hidden="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hidden="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ht="12.75" customHeight="1" hidden="1">
      <c r="A129" s="440"/>
      <c r="B129" s="440"/>
      <c r="C129" s="482"/>
      <c r="D129" s="461"/>
      <c r="E129" s="460" t="s">
        <v>277</v>
      </c>
      <c r="F129" s="511"/>
      <c r="G129" s="472" t="s">
        <v>278</v>
      </c>
      <c r="H129" s="472"/>
      <c r="I129" s="461"/>
      <c r="J129" s="461"/>
      <c r="K129" s="220"/>
      <c r="L129" s="51"/>
      <c r="M129" s="30"/>
      <c r="N129" s="19"/>
      <c r="O129" s="28"/>
      <c r="Q129" s="390"/>
      <c r="R129" s="388"/>
      <c r="S129" s="388"/>
      <c r="T129" s="388"/>
      <c r="U129" s="388"/>
      <c r="V129" s="388"/>
    </row>
    <row r="130" spans="1:22" ht="12.75" customHeight="1" hidden="1">
      <c r="A130" s="440"/>
      <c r="B130" s="440"/>
      <c r="C130" s="482"/>
      <c r="D130" s="461"/>
      <c r="E130" s="461"/>
      <c r="F130" s="511"/>
      <c r="G130" s="472" t="s">
        <v>279</v>
      </c>
      <c r="H130" s="472"/>
      <c r="I130" s="485"/>
      <c r="J130" s="461"/>
      <c r="K130" s="220"/>
      <c r="L130" s="51"/>
      <c r="M130" s="281"/>
      <c r="N130" s="144"/>
      <c r="O130" s="28"/>
      <c r="P130" s="330"/>
      <c r="Q130" s="390"/>
      <c r="R130" s="388"/>
      <c r="S130" s="388"/>
      <c r="T130" s="388"/>
      <c r="U130" s="388"/>
      <c r="V130" s="388"/>
    </row>
    <row r="131" spans="1:22" ht="12.75" customHeight="1" hidden="1" thickBot="1">
      <c r="A131" s="440"/>
      <c r="B131" s="440"/>
      <c r="C131" s="483"/>
      <c r="D131" s="484"/>
      <c r="E131" s="484"/>
      <c r="F131" s="531"/>
      <c r="G131" s="484"/>
      <c r="H131" s="484"/>
      <c r="I131" s="484"/>
      <c r="J131" s="484"/>
      <c r="K131" s="221"/>
      <c r="L131" s="51"/>
      <c r="M131" s="281"/>
      <c r="N131" s="144"/>
      <c r="O131" s="386"/>
      <c r="P131" s="330"/>
      <c r="Q131" s="290"/>
      <c r="R131" s="388"/>
      <c r="S131" s="388"/>
      <c r="T131" s="388"/>
      <c r="U131" s="388"/>
      <c r="V131" s="388"/>
    </row>
    <row r="132" spans="1:25" ht="12.75" customHeight="1" hidden="1">
      <c r="A132" s="50"/>
      <c r="B132" s="50"/>
      <c r="C132" s="50"/>
      <c r="D132" s="50"/>
      <c r="E132" s="50"/>
      <c r="F132" s="335"/>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f>J84</f>
        <v>0</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12.xml><?xml version="1.0" encoding="utf-8"?>
<worksheet xmlns="http://schemas.openxmlformats.org/spreadsheetml/2006/main" xmlns:r="http://schemas.openxmlformats.org/officeDocument/2006/relationships">
  <sheetPr codeName="Feuil12">
    <tabColor indexed="15"/>
  </sheetPr>
  <dimension ref="A1:Y290"/>
  <sheetViews>
    <sheetView showGridLines="0" zoomScalePageLayoutView="0" workbookViewId="0" topLeftCell="A1">
      <selection activeCell="J6" sqref="J6:K6"/>
    </sheetView>
  </sheetViews>
  <sheetFormatPr defaultColWidth="9.851562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2.710937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9.851562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9</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M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Marginal</v>
      </c>
      <c r="J29" s="837"/>
      <c r="K29" s="838"/>
      <c r="L29" s="89"/>
      <c r="M29" s="89"/>
      <c r="N29" s="539">
        <v>3</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433"/>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123"/>
      <c r="N31" s="532"/>
      <c r="Q31" s="295"/>
      <c r="S31" s="332" t="s">
        <v>206</v>
      </c>
      <c r="T31" s="332" t="s">
        <v>230</v>
      </c>
      <c r="W31" s="296" t="s">
        <v>196</v>
      </c>
      <c r="X31" s="291"/>
    </row>
    <row r="32" spans="1:24" s="258" customFormat="1" ht="12.75">
      <c r="A32" s="98"/>
      <c r="B32" s="79"/>
      <c r="C32" s="79"/>
      <c r="D32" s="90"/>
      <c r="E32" s="340"/>
      <c r="F32" s="340"/>
      <c r="G32" s="341"/>
      <c r="H32" s="327"/>
      <c r="I32" s="534"/>
      <c r="J32" s="534"/>
      <c r="K32" s="534"/>
      <c r="L32" s="534"/>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s="51" customFormat="1" ht="16.5" customHeight="1">
      <c r="A99" s="440"/>
      <c r="B99" s="512"/>
      <c r="C99" s="513"/>
      <c r="D99" s="512"/>
      <c r="E99" s="513"/>
      <c r="F99" s="512"/>
      <c r="G99" s="513"/>
      <c r="H99" s="512"/>
      <c r="I99" s="512"/>
      <c r="J99" s="512"/>
      <c r="K99" s="512"/>
      <c r="L99" s="512"/>
      <c r="M99" s="540">
        <f>B99+D99+F99+H99+I99+J99+K99+L99</f>
        <v>0</v>
      </c>
      <c r="N99" s="528"/>
      <c r="O99" s="529"/>
      <c r="P99" s="68"/>
      <c r="Q99" s="522"/>
      <c r="R99" s="523"/>
      <c r="S99" s="523"/>
      <c r="T99" s="523"/>
      <c r="U99" s="523"/>
      <c r="V99" s="523"/>
      <c r="X99" s="50"/>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c r="A102" s="440"/>
      <c r="B102" s="445"/>
      <c r="C102" s="445"/>
      <c r="D102" s="517" t="s">
        <v>280</v>
      </c>
      <c r="E102" s="514"/>
      <c r="F102" s="506">
        <f>IF(E102&gt;8%,"MAX 8%",IF($I$29="Coût Marginal",E102*($D$99+$I$99+$J$99+$K$99+$L$99),0))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hidden="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hidden="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hidden="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hidden="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hidden="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hidden="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hidden="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hidden="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hidden="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hidden="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hidden="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hidden="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hidden="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hidden="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ht="12.75" customHeight="1" hidden="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B144:G144"/>
    <mergeCell ref="E92:F92"/>
    <mergeCell ref="H92:K92"/>
    <mergeCell ref="I96:I98"/>
    <mergeCell ref="J96:J98"/>
    <mergeCell ref="K96:K98"/>
    <mergeCell ref="D139:E139"/>
    <mergeCell ref="J139:K139"/>
    <mergeCell ref="B150:G150"/>
    <mergeCell ref="H150:J150"/>
    <mergeCell ref="B151:G151"/>
    <mergeCell ref="B145:G145"/>
    <mergeCell ref="H145:J145"/>
    <mergeCell ref="A136:M136"/>
    <mergeCell ref="B147:G147"/>
    <mergeCell ref="H147:J147"/>
    <mergeCell ref="B146:G146"/>
    <mergeCell ref="H146:J146"/>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J84:M85"/>
    <mergeCell ref="M96:M98"/>
    <mergeCell ref="B97:C97"/>
    <mergeCell ref="D138:G138"/>
    <mergeCell ref="B186:I186"/>
    <mergeCell ref="B188:I188"/>
    <mergeCell ref="B148:G148"/>
    <mergeCell ref="H148:J148"/>
    <mergeCell ref="B149:G149"/>
    <mergeCell ref="H149:J149"/>
    <mergeCell ref="D163:E163"/>
    <mergeCell ref="G163:H163"/>
    <mergeCell ref="D165:E165"/>
    <mergeCell ref="F161:J161"/>
    <mergeCell ref="A69:M69"/>
    <mergeCell ref="A82:M82"/>
    <mergeCell ref="A87:M87"/>
    <mergeCell ref="A94:M94"/>
    <mergeCell ref="A142:M142"/>
    <mergeCell ref="F72:M72"/>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13.xml><?xml version="1.0" encoding="utf-8"?>
<worksheet xmlns="http://schemas.openxmlformats.org/spreadsheetml/2006/main" xmlns:r="http://schemas.openxmlformats.org/officeDocument/2006/relationships">
  <sheetPr codeName="Feuil13">
    <tabColor indexed="15"/>
  </sheetPr>
  <dimension ref="A1:Y290"/>
  <sheetViews>
    <sheetView showGridLines="0" zoomScalePageLayoutView="0" workbookViewId="0" topLeftCell="A1">
      <selection activeCell="J6" sqref="J6:K6"/>
    </sheetView>
  </sheetViews>
  <sheetFormatPr defaultColWidth="10.14062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2.42187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10.14062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10</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M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Marginal</v>
      </c>
      <c r="J29" s="837"/>
      <c r="K29" s="838"/>
      <c r="L29" s="89"/>
      <c r="M29" s="89"/>
      <c r="N29" s="539">
        <v>3</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433"/>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123"/>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123"/>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440"/>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hidden="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hidden="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hidden="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hidden="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hidden="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hidden="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hidden="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hidden="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hidden="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hidden="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hidden="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hidden="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hidden="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hidden="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ht="12.75" customHeight="1" hidden="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48" man="1"/>
  </rowBreaks>
  <ignoredErrors>
    <ignoredError sqref="F121" formulaRange="1"/>
  </ignoredErrors>
  <drawing r:id="rId3"/>
  <legacyDrawing r:id="rId2"/>
</worksheet>
</file>

<file path=xl/worksheets/sheet14.xml><?xml version="1.0" encoding="utf-8"?>
<worksheet xmlns="http://schemas.openxmlformats.org/spreadsheetml/2006/main" xmlns:r="http://schemas.openxmlformats.org/officeDocument/2006/relationships">
  <sheetPr codeName="Feuil14"/>
  <dimension ref="E1:Z3"/>
  <sheetViews>
    <sheetView zoomScale="130" zoomScaleNormal="130" zoomScalePageLayoutView="0" workbookViewId="0" topLeftCell="A1">
      <selection activeCell="A6" sqref="A6:IV65536"/>
    </sheetView>
  </sheetViews>
  <sheetFormatPr defaultColWidth="0" defaultRowHeight="12.75" zeroHeight="1"/>
  <cols>
    <col min="1" max="1" width="3.57421875" style="0" customWidth="1"/>
    <col min="2" max="3" width="11.421875" style="0" customWidth="1"/>
    <col min="4" max="4" width="4.8515625" style="0" customWidth="1"/>
    <col min="5" max="16384" width="0" style="0" hidden="1" customWidth="1"/>
  </cols>
  <sheetData>
    <row r="1" ht="12.75">
      <c r="Z1" t="s">
        <v>1</v>
      </c>
    </row>
    <row r="2" ht="12.75">
      <c r="Z2" t="s">
        <v>2</v>
      </c>
    </row>
    <row r="3" ht="18">
      <c r="E3" s="268"/>
    </row>
    <row r="4" ht="12.75"/>
    <row r="5" ht="12.75"/>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Feuil5">
    <tabColor indexed="13"/>
  </sheetPr>
  <dimension ref="B1:T49"/>
  <sheetViews>
    <sheetView showGridLines="0" zoomScalePageLayoutView="0" workbookViewId="0" topLeftCell="A1">
      <selection activeCell="E6" sqref="E6:F6"/>
    </sheetView>
  </sheetViews>
  <sheetFormatPr defaultColWidth="11.421875" defaultRowHeight="12.75"/>
  <cols>
    <col min="1" max="1" width="4.7109375" style="111" customWidth="1"/>
    <col min="2" max="2" width="11.421875" style="111" customWidth="1"/>
    <col min="3" max="3" width="11.7109375" style="111" hidden="1" customWidth="1"/>
    <col min="4" max="4" width="15.57421875" style="111" customWidth="1"/>
    <col min="5" max="5" width="12.57421875" style="111" customWidth="1"/>
    <col min="6" max="7" width="11.421875" style="111" customWidth="1"/>
    <col min="8" max="8" width="14.28125" style="111" customWidth="1"/>
    <col min="9" max="9" width="12.7109375" style="111" bestFit="1" customWidth="1"/>
    <col min="10" max="10" width="15.8515625" style="111" customWidth="1"/>
    <col min="11" max="13" width="11.421875" style="111" customWidth="1"/>
    <col min="14" max="14" width="13.140625" style="111" customWidth="1"/>
    <col min="15" max="20" width="11.421875" style="111" customWidth="1"/>
    <col min="21" max="21" width="12.140625" style="111" customWidth="1"/>
    <col min="22" max="16384" width="11.421875" style="111" customWidth="1"/>
  </cols>
  <sheetData>
    <row r="1" spans="2:20" s="432" customFormat="1" ht="78" customHeight="1">
      <c r="B1" s="656"/>
      <c r="C1" s="657"/>
      <c r="D1" s="657"/>
      <c r="E1" s="657"/>
      <c r="F1" s="658"/>
      <c r="G1" s="650" t="s">
        <v>283</v>
      </c>
      <c r="H1" s="651"/>
      <c r="I1" s="651"/>
      <c r="J1" s="651"/>
      <c r="K1" s="651"/>
      <c r="L1" s="651"/>
      <c r="M1" s="651"/>
      <c r="N1" s="651"/>
      <c r="O1" s="651"/>
      <c r="P1" s="651"/>
      <c r="Q1" s="651"/>
      <c r="R1" s="651"/>
      <c r="S1" s="651"/>
      <c r="T1" s="652"/>
    </row>
    <row r="4" spans="2:20" ht="23.25">
      <c r="B4" s="491" t="s">
        <v>121</v>
      </c>
      <c r="C4" s="492"/>
      <c r="D4" s="492"/>
      <c r="E4" s="492"/>
      <c r="F4" s="492"/>
      <c r="G4" s="492"/>
      <c r="H4" s="492"/>
      <c r="I4" s="492"/>
      <c r="J4" s="492"/>
      <c r="K4" s="492"/>
      <c r="L4" s="492"/>
      <c r="M4" s="492"/>
      <c r="N4" s="492"/>
      <c r="O4" s="492"/>
      <c r="P4" s="492"/>
      <c r="Q4" s="492"/>
      <c r="R4" s="492"/>
      <c r="S4" s="492"/>
      <c r="T4" s="492"/>
    </row>
    <row r="6" spans="4:6" ht="15">
      <c r="D6" s="547" t="s">
        <v>289</v>
      </c>
      <c r="E6" s="659" t="str">
        <f>'Fiche Identité'!C14</f>
        <v>TTTOTOTTOTOOT</v>
      </c>
      <c r="F6" s="660"/>
    </row>
    <row r="7" spans="2:16" ht="15" customHeight="1">
      <c r="B7" s="226"/>
      <c r="C7" s="226"/>
      <c r="D7" s="227"/>
      <c r="E7" s="227"/>
      <c r="F7" s="215"/>
      <c r="M7" s="204"/>
      <c r="N7" s="222"/>
      <c r="O7" s="222"/>
      <c r="P7" s="222"/>
    </row>
    <row r="8" spans="4:16" ht="12.75" customHeight="1">
      <c r="D8" s="547" t="s">
        <v>293</v>
      </c>
      <c r="E8" s="591" t="str">
        <f>'Fiche Identité'!G3</f>
        <v>ANR-17-</v>
      </c>
      <c r="G8" s="592"/>
      <c r="M8" s="223"/>
      <c r="N8" s="224"/>
      <c r="O8" s="225"/>
      <c r="P8" s="114"/>
    </row>
    <row r="9" spans="13:16" ht="15">
      <c r="M9" s="112"/>
      <c r="N9" s="59"/>
      <c r="O9" s="113"/>
      <c r="P9" s="114"/>
    </row>
    <row r="10" spans="4:16" ht="15.75">
      <c r="D10" s="546" t="s">
        <v>323</v>
      </c>
      <c r="H10" s="571" t="s">
        <v>324</v>
      </c>
      <c r="I10" s="576">
        <f>'Part1-Coor'!H9</f>
        <v>42788</v>
      </c>
      <c r="J10" s="572" t="s">
        <v>326</v>
      </c>
      <c r="K10" s="547">
        <f>'Part1-Coor'!J9</f>
        <v>36</v>
      </c>
      <c r="M10" s="572" t="s">
        <v>325</v>
      </c>
      <c r="N10" s="590">
        <f>'Part1-Coor'!L9</f>
        <v>44249</v>
      </c>
      <c r="O10" s="113"/>
      <c r="P10" s="114"/>
    </row>
    <row r="11" spans="13:16" ht="15">
      <c r="M11" s="112"/>
      <c r="N11" s="59"/>
      <c r="O11" s="113"/>
      <c r="P11" s="114"/>
    </row>
    <row r="12" spans="13:16" ht="15">
      <c r="M12" s="112"/>
      <c r="N12" s="59"/>
      <c r="O12" s="113"/>
      <c r="P12" s="114"/>
    </row>
    <row r="13" spans="2:20" ht="15">
      <c r="B13" s="645" t="s">
        <v>122</v>
      </c>
      <c r="C13" s="645"/>
      <c r="D13" s="645"/>
      <c r="E13" s="645"/>
      <c r="F13" s="645"/>
      <c r="G13" s="645"/>
      <c r="H13" s="645"/>
      <c r="I13" s="645"/>
      <c r="J13" s="645"/>
      <c r="K13" s="645"/>
      <c r="L13" s="645"/>
      <c r="M13" s="645"/>
      <c r="N13" s="645"/>
      <c r="O13" s="645"/>
      <c r="P13" s="645"/>
      <c r="Q13" s="645"/>
      <c r="R13" s="645"/>
      <c r="S13" s="645"/>
      <c r="T13" s="645"/>
    </row>
    <row r="14" spans="15:16" ht="15">
      <c r="O14" s="113"/>
      <c r="P14" s="114"/>
    </row>
    <row r="15" spans="4:20" ht="12.75" customHeight="1">
      <c r="D15" s="664" t="s">
        <v>71</v>
      </c>
      <c r="E15" s="665"/>
      <c r="F15" s="661" t="s">
        <v>123</v>
      </c>
      <c r="G15" s="662"/>
      <c r="H15" s="662"/>
      <c r="I15" s="662"/>
      <c r="J15" s="662"/>
      <c r="K15" s="662"/>
      <c r="L15" s="662"/>
      <c r="M15" s="662"/>
      <c r="N15" s="662"/>
      <c r="O15" s="662"/>
      <c r="P15" s="662"/>
      <c r="Q15" s="662"/>
      <c r="R15" s="662"/>
      <c r="S15" s="662"/>
      <c r="T15" s="663"/>
    </row>
    <row r="16" spans="2:20" ht="12.75">
      <c r="B16" s="115" t="s">
        <v>124</v>
      </c>
      <c r="C16" s="116" t="s">
        <v>125</v>
      </c>
      <c r="D16" s="640">
        <f>IF('Part1-Coor'!$E$28="","",'Part1-Coor'!$E$28)</f>
      </c>
      <c r="E16" s="641"/>
      <c r="F16" s="661">
        <f>IF('Part1-Coor'!$E$27="","",'Part1-Coor'!$E$27)</f>
      </c>
      <c r="G16" s="662"/>
      <c r="H16" s="662"/>
      <c r="I16" s="662"/>
      <c r="J16" s="662"/>
      <c r="K16" s="662"/>
      <c r="L16" s="662"/>
      <c r="M16" s="662"/>
      <c r="N16" s="662"/>
      <c r="O16" s="662"/>
      <c r="P16" s="662"/>
      <c r="Q16" s="662"/>
      <c r="R16" s="662"/>
      <c r="S16" s="662"/>
      <c r="T16" s="663"/>
    </row>
    <row r="17" spans="2:20" ht="12.75">
      <c r="B17" s="115" t="s">
        <v>7</v>
      </c>
      <c r="C17" s="116" t="s">
        <v>126</v>
      </c>
      <c r="D17" s="640">
        <f>IF(Part2!$E$28="","",Part2!$E$28)</f>
      </c>
      <c r="E17" s="641"/>
      <c r="F17" s="640">
        <f>IF(Part2!$E$27="","",Part2!$E$27)</f>
      </c>
      <c r="G17" s="653"/>
      <c r="H17" s="653"/>
      <c r="I17" s="653"/>
      <c r="J17" s="653"/>
      <c r="K17" s="653"/>
      <c r="L17" s="653"/>
      <c r="M17" s="653"/>
      <c r="N17" s="653"/>
      <c r="O17" s="653"/>
      <c r="P17" s="653"/>
      <c r="Q17" s="653"/>
      <c r="R17" s="653"/>
      <c r="S17" s="653"/>
      <c r="T17" s="641"/>
    </row>
    <row r="18" spans="2:20" ht="12.75">
      <c r="B18" s="115" t="s">
        <v>8</v>
      </c>
      <c r="C18" s="116" t="s">
        <v>127</v>
      </c>
      <c r="D18" s="654">
        <f>IF(Part3!$E$28="","",Part3!$E$28)</f>
      </c>
      <c r="E18" s="655"/>
      <c r="F18" s="640">
        <f>IF(Part3!$E$27="","",Part3!$E$27)</f>
      </c>
      <c r="G18" s="653"/>
      <c r="H18" s="653"/>
      <c r="I18" s="653"/>
      <c r="J18" s="653"/>
      <c r="K18" s="653"/>
      <c r="L18" s="653"/>
      <c r="M18" s="653"/>
      <c r="N18" s="653"/>
      <c r="O18" s="653"/>
      <c r="P18" s="653"/>
      <c r="Q18" s="653"/>
      <c r="R18" s="653"/>
      <c r="S18" s="653"/>
      <c r="T18" s="641"/>
    </row>
    <row r="19" spans="2:20" ht="12.75">
      <c r="B19" s="115" t="s">
        <v>9</v>
      </c>
      <c r="C19" s="116" t="s">
        <v>128</v>
      </c>
      <c r="D19" s="640">
        <f>IF(Part4!$E$28="","",Part4!$E$28)</f>
      </c>
      <c r="E19" s="641"/>
      <c r="F19" s="640">
        <f>IF(Part4!$E$27="","",Part4!$E$27)</f>
      </c>
      <c r="G19" s="653"/>
      <c r="H19" s="653"/>
      <c r="I19" s="653"/>
      <c r="J19" s="653"/>
      <c r="K19" s="653"/>
      <c r="L19" s="653"/>
      <c r="M19" s="653"/>
      <c r="N19" s="653"/>
      <c r="O19" s="653"/>
      <c r="P19" s="653"/>
      <c r="Q19" s="653"/>
      <c r="R19" s="653"/>
      <c r="S19" s="653"/>
      <c r="T19" s="641"/>
    </row>
    <row r="20" spans="2:20" ht="12.75">
      <c r="B20" s="115" t="s">
        <v>10</v>
      </c>
      <c r="C20" s="116" t="s">
        <v>129</v>
      </c>
      <c r="D20" s="640">
        <f>IF(Part5!$E$28="","",Part5!$E$28)</f>
      </c>
      <c r="E20" s="641"/>
      <c r="F20" s="640">
        <f>IF(Part5!$E$27="","",Part5!$E$27)</f>
      </c>
      <c r="G20" s="653"/>
      <c r="H20" s="653"/>
      <c r="I20" s="653"/>
      <c r="J20" s="653"/>
      <c r="K20" s="653"/>
      <c r="L20" s="653"/>
      <c r="M20" s="653"/>
      <c r="N20" s="653"/>
      <c r="O20" s="653"/>
      <c r="P20" s="653"/>
      <c r="Q20" s="653"/>
      <c r="R20" s="653"/>
      <c r="S20" s="653"/>
      <c r="T20" s="641"/>
    </row>
    <row r="21" spans="2:20" ht="12.75">
      <c r="B21" s="115" t="s">
        <v>11</v>
      </c>
      <c r="C21" s="116" t="s">
        <v>130</v>
      </c>
      <c r="D21" s="640">
        <f>IF(Part6!$E$28="","",Part6!$E$28)</f>
      </c>
      <c r="E21" s="641"/>
      <c r="F21" s="640">
        <f>IF(Part6!$E$27="","",Part6!$E$27)</f>
      </c>
      <c r="G21" s="653"/>
      <c r="H21" s="653"/>
      <c r="I21" s="653"/>
      <c r="J21" s="653"/>
      <c r="K21" s="653"/>
      <c r="L21" s="653"/>
      <c r="M21" s="653"/>
      <c r="N21" s="653"/>
      <c r="O21" s="653"/>
      <c r="P21" s="653"/>
      <c r="Q21" s="653"/>
      <c r="R21" s="653"/>
      <c r="S21" s="653"/>
      <c r="T21" s="641"/>
    </row>
    <row r="22" spans="2:20" ht="12.75">
      <c r="B22" s="115" t="s">
        <v>12</v>
      </c>
      <c r="C22" s="116" t="s">
        <v>131</v>
      </c>
      <c r="D22" s="640">
        <f>IF(Part7!$E$28="","",Part7!$E$28)</f>
      </c>
      <c r="E22" s="641"/>
      <c r="F22" s="640">
        <f>IF(Part7!$E$27="","",Part7!$E$27)</f>
      </c>
      <c r="G22" s="653"/>
      <c r="H22" s="653"/>
      <c r="I22" s="653"/>
      <c r="J22" s="653"/>
      <c r="K22" s="653"/>
      <c r="L22" s="653"/>
      <c r="M22" s="653"/>
      <c r="N22" s="653"/>
      <c r="O22" s="653"/>
      <c r="P22" s="653"/>
      <c r="Q22" s="653"/>
      <c r="R22" s="653"/>
      <c r="S22" s="653"/>
      <c r="T22" s="641"/>
    </row>
    <row r="23" spans="2:20" ht="12.75">
      <c r="B23" s="115" t="s">
        <v>13</v>
      </c>
      <c r="C23" s="116" t="s">
        <v>132</v>
      </c>
      <c r="D23" s="640">
        <f>IF(Part8!$E$28="","",Part8!$E$28)</f>
      </c>
      <c r="E23" s="641"/>
      <c r="F23" s="640">
        <f>IF(Part8!$E$27="","",Part8!$E$27)</f>
      </c>
      <c r="G23" s="653"/>
      <c r="H23" s="653"/>
      <c r="I23" s="653"/>
      <c r="J23" s="653"/>
      <c r="K23" s="653"/>
      <c r="L23" s="653"/>
      <c r="M23" s="653"/>
      <c r="N23" s="653"/>
      <c r="O23" s="653"/>
      <c r="P23" s="653"/>
      <c r="Q23" s="653"/>
      <c r="R23" s="653"/>
      <c r="S23" s="653"/>
      <c r="T23" s="641"/>
    </row>
    <row r="24" spans="2:20" ht="12.75">
      <c r="B24" s="115" t="s">
        <v>14</v>
      </c>
      <c r="C24" s="116" t="s">
        <v>133</v>
      </c>
      <c r="D24" s="640">
        <f>IF(Part9!$E$28="","",Part9!$E$28)</f>
      </c>
      <c r="E24" s="641"/>
      <c r="F24" s="640">
        <f>IF(Part9!$E$27="","",Part9!$E$27)</f>
      </c>
      <c r="G24" s="653"/>
      <c r="H24" s="653"/>
      <c r="I24" s="653"/>
      <c r="J24" s="653"/>
      <c r="K24" s="653"/>
      <c r="L24" s="653"/>
      <c r="M24" s="653"/>
      <c r="N24" s="653"/>
      <c r="O24" s="653"/>
      <c r="P24" s="653"/>
      <c r="Q24" s="653"/>
      <c r="R24" s="653"/>
      <c r="S24" s="653"/>
      <c r="T24" s="641"/>
    </row>
    <row r="25" spans="2:20" ht="12.75">
      <c r="B25" s="115" t="s">
        <v>16</v>
      </c>
      <c r="C25" s="116" t="s">
        <v>134</v>
      </c>
      <c r="D25" s="640">
        <f>IF(Part10!$E$28="","",Part10!$E$28)</f>
      </c>
      <c r="E25" s="641"/>
      <c r="F25" s="640">
        <f>IF(Part10!$E$27="","",Part10!$E$27)</f>
      </c>
      <c r="G25" s="653"/>
      <c r="H25" s="653"/>
      <c r="I25" s="653"/>
      <c r="J25" s="653"/>
      <c r="K25" s="653"/>
      <c r="L25" s="653"/>
      <c r="M25" s="653"/>
      <c r="N25" s="653"/>
      <c r="O25" s="653"/>
      <c r="P25" s="653"/>
      <c r="Q25" s="653"/>
      <c r="R25" s="653"/>
      <c r="S25" s="653"/>
      <c r="T25" s="641"/>
    </row>
    <row r="26" spans="13:16" ht="15">
      <c r="M26" s="112"/>
      <c r="N26" s="59"/>
      <c r="O26" s="113"/>
      <c r="P26" s="114"/>
    </row>
    <row r="27" spans="13:16" ht="15">
      <c r="M27" s="112"/>
      <c r="N27" s="59"/>
      <c r="O27" s="113"/>
      <c r="P27" s="114"/>
    </row>
    <row r="28" spans="13:16" ht="15">
      <c r="M28" s="112"/>
      <c r="N28" s="59"/>
      <c r="O28" s="113"/>
      <c r="P28" s="114"/>
    </row>
    <row r="29" spans="9:16" ht="15">
      <c r="I29" s="117"/>
      <c r="J29" s="117"/>
      <c r="M29" s="112"/>
      <c r="N29" s="59"/>
      <c r="O29" s="113"/>
      <c r="P29" s="114"/>
    </row>
    <row r="30" spans="2:20" ht="15">
      <c r="B30" s="645" t="s">
        <v>295</v>
      </c>
      <c r="C30" s="645"/>
      <c r="D30" s="645"/>
      <c r="E30" s="645"/>
      <c r="F30" s="645"/>
      <c r="G30" s="645"/>
      <c r="H30" s="645"/>
      <c r="I30" s="645"/>
      <c r="J30" s="645"/>
      <c r="K30" s="645"/>
      <c r="L30" s="645"/>
      <c r="M30" s="645"/>
      <c r="N30" s="645"/>
      <c r="O30" s="645"/>
      <c r="P30" s="645"/>
      <c r="Q30" s="645"/>
      <c r="R30" s="645"/>
      <c r="S30" s="645"/>
      <c r="T30" s="645"/>
    </row>
    <row r="31" spans="4:16" ht="12.75">
      <c r="D31" s="46"/>
      <c r="E31" s="46"/>
      <c r="F31" s="48"/>
      <c r="G31" s="47"/>
      <c r="H31" s="47"/>
      <c r="I31" s="49"/>
      <c r="J31" s="49"/>
      <c r="P31" s="117"/>
    </row>
    <row r="32" spans="2:20" ht="12.75" customHeight="1" thickBot="1">
      <c r="B32" s="117"/>
      <c r="C32" s="118"/>
      <c r="D32" s="637" t="s">
        <v>36</v>
      </c>
      <c r="E32" s="638"/>
      <c r="F32" s="638"/>
      <c r="G32" s="638"/>
      <c r="H32" s="638"/>
      <c r="I32" s="638"/>
      <c r="J32" s="639"/>
      <c r="K32" s="634" t="s">
        <v>264</v>
      </c>
      <c r="L32" s="634" t="s">
        <v>265</v>
      </c>
      <c r="M32" s="634" t="str">
        <f>'Part1-Coor'!K96</f>
        <v>Prestations de service (et droits de PI) (€)</v>
      </c>
      <c r="N32" s="634" t="s">
        <v>266</v>
      </c>
      <c r="O32" s="634" t="s">
        <v>267</v>
      </c>
      <c r="P32" s="634" t="s">
        <v>292</v>
      </c>
      <c r="Q32" s="634" t="s">
        <v>135</v>
      </c>
      <c r="R32" s="634" t="s">
        <v>136</v>
      </c>
      <c r="S32" s="634" t="s">
        <v>5</v>
      </c>
      <c r="T32" s="642" t="s">
        <v>137</v>
      </c>
    </row>
    <row r="33" spans="2:20" ht="35.25" customHeight="1" thickBot="1">
      <c r="B33" s="117"/>
      <c r="C33" s="118"/>
      <c r="D33" s="648" t="s">
        <v>268</v>
      </c>
      <c r="E33" s="649"/>
      <c r="F33" s="646" t="s">
        <v>269</v>
      </c>
      <c r="G33" s="649"/>
      <c r="H33" s="646" t="s">
        <v>270</v>
      </c>
      <c r="I33" s="647"/>
      <c r="J33" s="646" t="s">
        <v>318</v>
      </c>
      <c r="K33" s="635"/>
      <c r="L33" s="635"/>
      <c r="M33" s="635"/>
      <c r="N33" s="635"/>
      <c r="O33" s="635"/>
      <c r="P33" s="635"/>
      <c r="Q33" s="635"/>
      <c r="R33" s="635"/>
      <c r="S33" s="635"/>
      <c r="T33" s="643"/>
    </row>
    <row r="34" spans="2:20" ht="24">
      <c r="B34" s="117"/>
      <c r="C34" s="118"/>
      <c r="D34" s="493" t="s">
        <v>43</v>
      </c>
      <c r="E34" s="494" t="s">
        <v>271</v>
      </c>
      <c r="F34" s="495" t="s">
        <v>43</v>
      </c>
      <c r="G34" s="494" t="s">
        <v>271</v>
      </c>
      <c r="H34" s="495" t="s">
        <v>43</v>
      </c>
      <c r="I34" s="494" t="s">
        <v>271</v>
      </c>
      <c r="J34" s="636"/>
      <c r="K34" s="636"/>
      <c r="L34" s="636"/>
      <c r="M34" s="636"/>
      <c r="N34" s="636"/>
      <c r="O34" s="636"/>
      <c r="P34" s="636"/>
      <c r="Q34" s="636"/>
      <c r="R34" s="636"/>
      <c r="S34" s="636"/>
      <c r="T34" s="644"/>
    </row>
    <row r="35" spans="2:20" s="503" customFormat="1" ht="12.75" hidden="1">
      <c r="B35" s="150"/>
      <c r="C35" s="151"/>
      <c r="D35" s="496">
        <v>100</v>
      </c>
      <c r="E35" s="497"/>
      <c r="F35" s="496">
        <v>50</v>
      </c>
      <c r="G35" s="497"/>
      <c r="H35" s="496">
        <v>100</v>
      </c>
      <c r="I35" s="497"/>
      <c r="J35" s="497"/>
      <c r="K35" s="496">
        <v>50</v>
      </c>
      <c r="L35" s="496">
        <v>50</v>
      </c>
      <c r="M35" s="496">
        <v>100</v>
      </c>
      <c r="N35" s="496">
        <v>50</v>
      </c>
      <c r="O35" s="278">
        <f>D35+F35+H35+K35+L35+M35+N35</f>
        <v>500</v>
      </c>
      <c r="P35" s="498" t="s">
        <v>248</v>
      </c>
      <c r="Q35" s="499" t="s">
        <v>167</v>
      </c>
      <c r="R35" s="500" t="s">
        <v>249</v>
      </c>
      <c r="S35" s="501" t="s">
        <v>251</v>
      </c>
      <c r="T35" s="502" t="s">
        <v>250</v>
      </c>
    </row>
    <row r="36" spans="2:20" s="503" customFormat="1" ht="12" hidden="1">
      <c r="B36" s="150"/>
      <c r="C36" s="151"/>
      <c r="D36" s="152"/>
      <c r="E36" s="153"/>
      <c r="F36" s="119"/>
      <c r="G36" s="153"/>
      <c r="H36" s="119"/>
      <c r="I36" s="153"/>
      <c r="J36" s="153"/>
      <c r="K36" s="119"/>
      <c r="L36" s="154"/>
      <c r="M36" s="154"/>
      <c r="N36" s="154"/>
      <c r="O36" s="155"/>
      <c r="P36" s="498" t="s">
        <v>247</v>
      </c>
      <c r="Q36" s="499"/>
      <c r="R36" s="500"/>
      <c r="S36" s="501"/>
      <c r="T36" s="502"/>
    </row>
    <row r="37" spans="2:20" ht="12.75">
      <c r="B37" s="115" t="s">
        <v>124</v>
      </c>
      <c r="C37" s="115" t="str">
        <f aca="true" t="shared" si="0" ref="C37:C46">C16</f>
        <v>Part1-Coor</v>
      </c>
      <c r="D37" s="593">
        <f>'Part1-Coor'!B$99</f>
        <v>0</v>
      </c>
      <c r="E37" s="594">
        <f>'Part1-Coor'!C$99</f>
        <v>0</v>
      </c>
      <c r="F37" s="593">
        <f>'Part1-Coor'!D$99</f>
        <v>0</v>
      </c>
      <c r="G37" s="593">
        <f>'Part1-Coor'!E$99</f>
        <v>0</v>
      </c>
      <c r="H37" s="593">
        <f>'Part1-Coor'!F$99</f>
        <v>0</v>
      </c>
      <c r="I37" s="593">
        <f>'Part1-Coor'!G$99</f>
        <v>0</v>
      </c>
      <c r="J37" s="593">
        <f>'Part1-Coor'!H$99</f>
        <v>0</v>
      </c>
      <c r="K37" s="593">
        <f>'Part1-Coor'!I$99</f>
        <v>0</v>
      </c>
      <c r="L37" s="593">
        <f>'Part1-Coor'!J$99</f>
        <v>0</v>
      </c>
      <c r="M37" s="593">
        <f>'Part1-Coor'!K$99</f>
        <v>0</v>
      </c>
      <c r="N37" s="593">
        <f>'Part1-Coor'!L$99</f>
        <v>0</v>
      </c>
      <c r="O37" s="593">
        <f>'Part1-Coor'!M$99</f>
        <v>0</v>
      </c>
      <c r="P37" s="595">
        <f>IF('Part1-Coor'!$L$29="Coût marginal",'Part1-Coor'!$F$104,IF('Part1-Coor'!$L$29="Coût complet",'Part1-Coor'!$F$123,""))</f>
      </c>
      <c r="Q37" s="596">
        <f>'Fiche Identité'!D34</f>
        <v>0</v>
      </c>
      <c r="R37" s="595">
        <f>IF('Part1-Coor'!$N$29=1,"0",IF('Part1-Coor'!$I$29="Coût Marginal",'Part1-Coor'!$J$104,'Part1-Coor'!$J$121))</f>
        <v>0</v>
      </c>
      <c r="S37" s="597">
        <f>IF('Part1-Coor'!$N$29=1,"0",IF('Part1-Coor'!$I$29="Coût Marginal",'Part1-Coor'!$J$106,'Part1-Coor'!$J$123))</f>
        <v>0</v>
      </c>
      <c r="T37" s="598">
        <f>'Fiche Identité'!E34</f>
        <v>0</v>
      </c>
    </row>
    <row r="38" spans="2:20" ht="12.75">
      <c r="B38" s="115" t="s">
        <v>7</v>
      </c>
      <c r="C38" s="115" t="str">
        <f t="shared" si="0"/>
        <v>Part2</v>
      </c>
      <c r="D38" s="593">
        <f>Part2!B$99</f>
        <v>0</v>
      </c>
      <c r="E38" s="594">
        <f>Part2!C$99</f>
        <v>0</v>
      </c>
      <c r="F38" s="593">
        <f>Part2!D$99</f>
        <v>0</v>
      </c>
      <c r="G38" s="593">
        <f>Part2!E$99</f>
        <v>0</v>
      </c>
      <c r="H38" s="593">
        <f>Part2!F$99</f>
        <v>0</v>
      </c>
      <c r="I38" s="593">
        <f>Part2!G$99</f>
        <v>0</v>
      </c>
      <c r="J38" s="593">
        <f>Part2!H$99</f>
        <v>0</v>
      </c>
      <c r="K38" s="593">
        <f>Part2!I$99</f>
        <v>0</v>
      </c>
      <c r="L38" s="593">
        <f>Part2!J$99</f>
        <v>0</v>
      </c>
      <c r="M38" s="593">
        <f>Part2!K$99</f>
        <v>0</v>
      </c>
      <c r="N38" s="593">
        <f>Part2!L$99</f>
        <v>0</v>
      </c>
      <c r="O38" s="593">
        <f>Part2!M$99</f>
        <v>0</v>
      </c>
      <c r="P38" s="595">
        <f>IF(Part2!$L$29="Coût marginal",Part2!$F$104,IF(Part2!$L$29="Coût complet",Part2!$F$123,""))</f>
      </c>
      <c r="Q38" s="596">
        <f>'Fiche Identité'!D35</f>
        <v>0</v>
      </c>
      <c r="R38" s="595">
        <f>IF(Part2!$N$29=1,"0",IF(Part2!$I$29="Coût Marginal",Part2!$J$104,Part2!$J$121))</f>
        <v>0</v>
      </c>
      <c r="S38" s="599">
        <f>IF(Part2!$N$29=1,"0",IF(Part2!$I$29="Coût Marginal",Part2!$J$106,Part2!$J$123))</f>
        <v>0</v>
      </c>
      <c r="T38" s="598">
        <f>'Fiche Identité'!E35</f>
        <v>0</v>
      </c>
    </row>
    <row r="39" spans="2:20" ht="12.75">
      <c r="B39" s="115" t="s">
        <v>8</v>
      </c>
      <c r="C39" s="115" t="str">
        <f t="shared" si="0"/>
        <v>Part3</v>
      </c>
      <c r="D39" s="593">
        <f>Part3!B$99</f>
        <v>0</v>
      </c>
      <c r="E39" s="594">
        <f>Part3!C$99</f>
        <v>0</v>
      </c>
      <c r="F39" s="593">
        <f>Part3!D$99</f>
        <v>0</v>
      </c>
      <c r="G39" s="593">
        <f>Part3!E$99</f>
        <v>0</v>
      </c>
      <c r="H39" s="593">
        <f>Part3!F$99</f>
        <v>0</v>
      </c>
      <c r="I39" s="593">
        <f>Part3!G$99</f>
        <v>0</v>
      </c>
      <c r="J39" s="593">
        <f>Part3!H$99</f>
        <v>0</v>
      </c>
      <c r="K39" s="593">
        <f>Part3!I$99</f>
        <v>0</v>
      </c>
      <c r="L39" s="593">
        <f>Part3!J$99</f>
        <v>0</v>
      </c>
      <c r="M39" s="593">
        <f>Part3!K$99</f>
        <v>0</v>
      </c>
      <c r="N39" s="593">
        <f>Part3!L$99</f>
        <v>0</v>
      </c>
      <c r="O39" s="593">
        <f>Part3!M$99</f>
        <v>0</v>
      </c>
      <c r="P39" s="595">
        <f>IF(Part3!$L$29="Coût marginal",Part3!$F$104,IF(Part3!$L$29="Coût complet",Part3!$F$123,""))</f>
      </c>
      <c r="Q39" s="596">
        <f>'Fiche Identité'!D36</f>
        <v>0</v>
      </c>
      <c r="R39" s="595">
        <f>IF(Part3!$N$29=1,"0",IF(Part3!$I$29="Coût Marginal",Part3!$J$104,Part3!$J$121))</f>
        <v>0</v>
      </c>
      <c r="S39" s="599">
        <f>IF(Part3!$N$29=1,"0",IF(Part3!$I$29="Coût Marginal",Part3!$J$106,Part3!$J$123))</f>
        <v>0</v>
      </c>
      <c r="T39" s="598">
        <f>'Fiche Identité'!E36</f>
        <v>0</v>
      </c>
    </row>
    <row r="40" spans="2:20" ht="12.75">
      <c r="B40" s="115" t="s">
        <v>9</v>
      </c>
      <c r="C40" s="115" t="str">
        <f t="shared" si="0"/>
        <v>Part4</v>
      </c>
      <c r="D40" s="593">
        <f>Part4!B$99</f>
        <v>0</v>
      </c>
      <c r="E40" s="594">
        <f>Part4!C$99</f>
        <v>0</v>
      </c>
      <c r="F40" s="593">
        <f>Part4!D$99</f>
        <v>0</v>
      </c>
      <c r="G40" s="593">
        <f>Part4!E$99</f>
        <v>0</v>
      </c>
      <c r="H40" s="593">
        <f>Part4!F$99</f>
        <v>0</v>
      </c>
      <c r="I40" s="593">
        <f>Part4!G$99</f>
        <v>0</v>
      </c>
      <c r="J40" s="593">
        <f>Part4!H$99</f>
        <v>0</v>
      </c>
      <c r="K40" s="593">
        <f>Part4!I$99</f>
        <v>0</v>
      </c>
      <c r="L40" s="593">
        <f>Part4!J$99</f>
        <v>0</v>
      </c>
      <c r="M40" s="593">
        <f>Part4!K$99</f>
        <v>0</v>
      </c>
      <c r="N40" s="593">
        <f>Part4!L$99</f>
        <v>0</v>
      </c>
      <c r="O40" s="593">
        <f>Part4!M$99</f>
        <v>0</v>
      </c>
      <c r="P40" s="595">
        <f>IF(Part4!$L$29="Coût marginal",Part4!$F$104,IF(Part4!$L$29="Coût complet",Part4!$F$123,""))</f>
      </c>
      <c r="Q40" s="596">
        <f>'Fiche Identité'!D37</f>
        <v>0</v>
      </c>
      <c r="R40" s="595">
        <f>IF(Part4!$N$29=1,"0",IF(Part4!$I$29="Coût Marginal",Part4!$J$104,Part4!$J$121))</f>
        <v>0</v>
      </c>
      <c r="S40" s="599">
        <f>IF(Part4!$N$29=1,"0",IF(Part4!$I$29="Coût Marginal",Part4!$J$106,Part4!$J$123))</f>
        <v>0</v>
      </c>
      <c r="T40" s="598">
        <f>'Fiche Identité'!E37</f>
        <v>0</v>
      </c>
    </row>
    <row r="41" spans="2:20" ht="12.75">
      <c r="B41" s="115" t="s">
        <v>10</v>
      </c>
      <c r="C41" s="115" t="str">
        <f t="shared" si="0"/>
        <v>Part5</v>
      </c>
      <c r="D41" s="593">
        <f>Part5!B$99</f>
        <v>0</v>
      </c>
      <c r="E41" s="594">
        <f>Part5!C$99</f>
        <v>0</v>
      </c>
      <c r="F41" s="593">
        <f>Part5!D$99</f>
        <v>0</v>
      </c>
      <c r="G41" s="593">
        <f>Part5!E$99</f>
        <v>0</v>
      </c>
      <c r="H41" s="593">
        <f>Part5!F$99</f>
        <v>0</v>
      </c>
      <c r="I41" s="593">
        <f>Part5!G$99</f>
        <v>0</v>
      </c>
      <c r="J41" s="593">
        <f>Part5!H$99</f>
        <v>0</v>
      </c>
      <c r="K41" s="593">
        <f>Part5!I$99</f>
        <v>0</v>
      </c>
      <c r="L41" s="593">
        <f>Part5!J$99</f>
        <v>0</v>
      </c>
      <c r="M41" s="593">
        <f>Part5!K$99</f>
        <v>0</v>
      </c>
      <c r="N41" s="593">
        <f>Part5!L$99</f>
        <v>0</v>
      </c>
      <c r="O41" s="593">
        <f>Part5!M$99</f>
        <v>0</v>
      </c>
      <c r="P41" s="595">
        <f>IF(Part5!$L$29="Coût marginal",Part5!$F$104,IF(Part5!$L$29="Coût complet",Part5!$F$123,""))</f>
      </c>
      <c r="Q41" s="596">
        <f>'Fiche Identité'!D38</f>
        <v>0</v>
      </c>
      <c r="R41" s="595">
        <f>IF(Part5!$N$29=1,"0",IF(Part5!$I$29="Coût Marginal",Part5!$J$104,Part5!$J$121))</f>
        <v>0</v>
      </c>
      <c r="S41" s="599">
        <f>IF(Part5!$N$29=1,"0",IF(Part5!$I$29="Coût Marginal",Part5!$J$106,Part5!$J$123))</f>
        <v>0</v>
      </c>
      <c r="T41" s="598">
        <f>'Fiche Identité'!E38</f>
        <v>0</v>
      </c>
    </row>
    <row r="42" spans="2:20" ht="12.75">
      <c r="B42" s="115" t="s">
        <v>11</v>
      </c>
      <c r="C42" s="115" t="str">
        <f t="shared" si="0"/>
        <v>Part6</v>
      </c>
      <c r="D42" s="593">
        <f>Part6!B$99</f>
        <v>0</v>
      </c>
      <c r="E42" s="594">
        <f>Part6!C$99</f>
        <v>0</v>
      </c>
      <c r="F42" s="593">
        <f>Part6!D$99</f>
        <v>0</v>
      </c>
      <c r="G42" s="593">
        <f>Part6!E$99</f>
        <v>0</v>
      </c>
      <c r="H42" s="593">
        <f>Part6!F$99</f>
        <v>0</v>
      </c>
      <c r="I42" s="593">
        <f>Part6!G$99</f>
        <v>0</v>
      </c>
      <c r="J42" s="593">
        <f>Part6!H$99</f>
        <v>0</v>
      </c>
      <c r="K42" s="593">
        <f>Part6!I$99</f>
        <v>0</v>
      </c>
      <c r="L42" s="593">
        <f>Part6!J$99</f>
        <v>0</v>
      </c>
      <c r="M42" s="593">
        <f>Part6!K$99</f>
        <v>0</v>
      </c>
      <c r="N42" s="593">
        <f>Part6!L$99</f>
        <v>0</v>
      </c>
      <c r="O42" s="593">
        <f>Part6!M$99</f>
        <v>0</v>
      </c>
      <c r="P42" s="595">
        <f>IF(Part6!$L$29="Coût marginal",Part6!$F$104,IF(Part6!$L$29="Coût complet",Part6!$F$123,""))</f>
      </c>
      <c r="Q42" s="596">
        <f>'Fiche Identité'!D39</f>
        <v>0</v>
      </c>
      <c r="R42" s="595">
        <f>IF(Part6!$N$29=1,"0",IF(Part6!$I$29="Coût Marginal",Part6!$J$104,Part6!$J$121))</f>
        <v>0</v>
      </c>
      <c r="S42" s="599">
        <f>IF(Part6!$N$29=1,"0",IF(Part6!$I$29="Coût Marginal",Part6!$J$106,Part6!$J$123))</f>
        <v>0</v>
      </c>
      <c r="T42" s="598">
        <f>'Fiche Identité'!E39</f>
        <v>0</v>
      </c>
    </row>
    <row r="43" spans="2:20" ht="12.75">
      <c r="B43" s="115" t="s">
        <v>12</v>
      </c>
      <c r="C43" s="115" t="str">
        <f t="shared" si="0"/>
        <v>Part7</v>
      </c>
      <c r="D43" s="593">
        <f>Part7!B$99</f>
        <v>0</v>
      </c>
      <c r="E43" s="594">
        <f>Part7!C$99</f>
        <v>0</v>
      </c>
      <c r="F43" s="593">
        <f>Part7!D$99</f>
        <v>0</v>
      </c>
      <c r="G43" s="593">
        <f>Part7!E$99</f>
        <v>0</v>
      </c>
      <c r="H43" s="593">
        <f>Part7!F$99</f>
        <v>0</v>
      </c>
      <c r="I43" s="593">
        <f>Part7!G$99</f>
        <v>0</v>
      </c>
      <c r="J43" s="593">
        <f>Part7!H$99</f>
        <v>0</v>
      </c>
      <c r="K43" s="593">
        <f>Part7!I$99</f>
        <v>0</v>
      </c>
      <c r="L43" s="593">
        <f>Part7!J$99</f>
        <v>0</v>
      </c>
      <c r="M43" s="593">
        <f>Part7!K$99</f>
        <v>0</v>
      </c>
      <c r="N43" s="593">
        <f>Part7!L$99</f>
        <v>0</v>
      </c>
      <c r="O43" s="593">
        <f>Part7!M$99</f>
        <v>0</v>
      </c>
      <c r="P43" s="595">
        <f>IF(Part7!$L$29="Coût marginal",Part7!$F$104,IF(Part7!$L$29="Coût complet",Part7!$F$123,""))</f>
      </c>
      <c r="Q43" s="596">
        <f>'Fiche Identité'!D40</f>
        <v>0</v>
      </c>
      <c r="R43" s="595">
        <f>IF(Part7!$N$29=1,"0",IF(Part7!$I$29="Coût Marginal",Part7!$J$104,Part7!$J$121))</f>
        <v>0</v>
      </c>
      <c r="S43" s="599">
        <f>IF(Part7!$N$29=1,"0",IF(Part7!$I$29="Coût Marginal",Part7!$J$106,Part7!$J$123))</f>
        <v>0</v>
      </c>
      <c r="T43" s="598">
        <f>'Fiche Identité'!E40</f>
        <v>0</v>
      </c>
    </row>
    <row r="44" spans="2:20" ht="12.75">
      <c r="B44" s="115" t="s">
        <v>13</v>
      </c>
      <c r="C44" s="115" t="str">
        <f t="shared" si="0"/>
        <v>Part8</v>
      </c>
      <c r="D44" s="593">
        <f>Part8!B$99</f>
        <v>0</v>
      </c>
      <c r="E44" s="594">
        <f>Part8!C$99</f>
        <v>0</v>
      </c>
      <c r="F44" s="593">
        <f>Part8!D$99</f>
        <v>0</v>
      </c>
      <c r="G44" s="593">
        <f>Part8!E$99</f>
        <v>0</v>
      </c>
      <c r="H44" s="593">
        <f>Part8!F$99</f>
        <v>0</v>
      </c>
      <c r="I44" s="593">
        <f>Part8!G$99</f>
        <v>0</v>
      </c>
      <c r="J44" s="593">
        <f>Part8!H$99</f>
        <v>0</v>
      </c>
      <c r="K44" s="593">
        <f>Part8!I$99</f>
        <v>0</v>
      </c>
      <c r="L44" s="593">
        <f>Part8!J$99</f>
        <v>0</v>
      </c>
      <c r="M44" s="593">
        <f>Part8!K$99</f>
        <v>0</v>
      </c>
      <c r="N44" s="593">
        <f>Part8!L$99</f>
        <v>0</v>
      </c>
      <c r="O44" s="593">
        <f>Part8!M$99</f>
        <v>0</v>
      </c>
      <c r="P44" s="595">
        <f>IF(Part8!$L$29="Coût marginal",Part8!$F$104,IF(Part8!$L$29="Coût complet",Part8!$F$123,""))</f>
      </c>
      <c r="Q44" s="596">
        <f>'Fiche Identité'!D41</f>
        <v>0</v>
      </c>
      <c r="R44" s="595">
        <f>IF(Part8!$N$29=1,"0",IF(Part8!$I$29="Coût Marginal",Part8!$J$104,Part8!$J$121))</f>
        <v>0</v>
      </c>
      <c r="S44" s="599">
        <f>IF(Part8!$N$29=1,"0",IF(Part8!$I$29="Coût Marginal",Part8!$J$106,Part8!$J$123))</f>
        <v>0</v>
      </c>
      <c r="T44" s="598">
        <f>'Fiche Identité'!E41</f>
        <v>0</v>
      </c>
    </row>
    <row r="45" spans="2:20" ht="12.75">
      <c r="B45" s="115" t="s">
        <v>14</v>
      </c>
      <c r="C45" s="115" t="str">
        <f t="shared" si="0"/>
        <v>Part9</v>
      </c>
      <c r="D45" s="593">
        <f>Part9!B$99</f>
        <v>0</v>
      </c>
      <c r="E45" s="594">
        <f>Part9!C$99</f>
        <v>0</v>
      </c>
      <c r="F45" s="593">
        <f>Part9!D$99</f>
        <v>0</v>
      </c>
      <c r="G45" s="593">
        <f>Part9!E$99</f>
        <v>0</v>
      </c>
      <c r="H45" s="593">
        <f>Part9!F$99</f>
        <v>0</v>
      </c>
      <c r="I45" s="593">
        <f>Part9!G$99</f>
        <v>0</v>
      </c>
      <c r="J45" s="593">
        <f>Part9!H$99</f>
        <v>0</v>
      </c>
      <c r="K45" s="593">
        <f>Part9!I$99</f>
        <v>0</v>
      </c>
      <c r="L45" s="593">
        <f>Part9!J$99</f>
        <v>0</v>
      </c>
      <c r="M45" s="593">
        <f>Part9!K$99</f>
        <v>0</v>
      </c>
      <c r="N45" s="593">
        <f>Part9!L$99</f>
        <v>0</v>
      </c>
      <c r="O45" s="593">
        <f>Part9!M$99</f>
        <v>0</v>
      </c>
      <c r="P45" s="595">
        <f>IF(Part9!$L$29="Coût marginal",Part9!$F$104,IF(Part9!$L$29="Coût complet",Part9!$F$123,""))</f>
      </c>
      <c r="Q45" s="596">
        <f>'Fiche Identité'!D42</f>
        <v>0</v>
      </c>
      <c r="R45" s="595">
        <f>IF(Part9!$N$29=1,"0",IF(Part9!$I$29="Coût Marginal",Part9!$J$104,Part9!$J$121))</f>
        <v>0</v>
      </c>
      <c r="S45" s="599">
        <f>IF(Part9!$N$29=1,"0",IF(Part9!$I$29="Coût Marginal",Part9!$J$106,Part9!$J$123))</f>
        <v>0</v>
      </c>
      <c r="T45" s="598">
        <f>'Fiche Identité'!E42</f>
        <v>0</v>
      </c>
    </row>
    <row r="46" spans="2:20" ht="13.5" thickBot="1">
      <c r="B46" s="228" t="s">
        <v>16</v>
      </c>
      <c r="C46" s="228" t="str">
        <f t="shared" si="0"/>
        <v>Part10</v>
      </c>
      <c r="D46" s="600">
        <f>Part10!B$99</f>
        <v>0</v>
      </c>
      <c r="E46" s="601">
        <f>Part10!C$99</f>
        <v>0</v>
      </c>
      <c r="F46" s="600">
        <f>Part10!D$99</f>
        <v>0</v>
      </c>
      <c r="G46" s="600">
        <f>Part10!E$99</f>
        <v>0</v>
      </c>
      <c r="H46" s="600">
        <f>Part10!F$99</f>
        <v>0</v>
      </c>
      <c r="I46" s="600">
        <f>Part10!G$99</f>
        <v>0</v>
      </c>
      <c r="J46" s="600">
        <f>Part10!H$99</f>
        <v>0</v>
      </c>
      <c r="K46" s="600">
        <f>Part10!I$99</f>
        <v>0</v>
      </c>
      <c r="L46" s="600">
        <f>Part10!J$99</f>
        <v>0</v>
      </c>
      <c r="M46" s="600">
        <f>Part10!K$99</f>
        <v>0</v>
      </c>
      <c r="N46" s="600">
        <f>Part10!L$99</f>
        <v>0</v>
      </c>
      <c r="O46" s="600">
        <f>Part10!M$99</f>
        <v>0</v>
      </c>
      <c r="P46" s="602">
        <f>IF(Part10!$L$29="Coût marginal",Part10!$F$104,IF(Part10!$L$29="Coût complet",Part10!$F$123,""))</f>
      </c>
      <c r="Q46" s="603">
        <f>'Fiche Identité'!D43</f>
        <v>0</v>
      </c>
      <c r="R46" s="595">
        <f>IF(Part10!$N$29=1,"0",IF(Part10!$I$29="Coût Marginal",Part10!$J$104,Part10!$J$121))</f>
        <v>0</v>
      </c>
      <c r="S46" s="597">
        <f>IF(Part10!$N$29=1,"0",IF(Part10!$I$29="Coût Marginal",Part10!$J$106,Part10!$J$123))</f>
        <v>0</v>
      </c>
      <c r="T46" s="604">
        <f>'Fiche Identité'!E43</f>
        <v>0</v>
      </c>
    </row>
    <row r="47" spans="2:20" ht="13.5" thickBot="1">
      <c r="B47" s="229" t="s">
        <v>54</v>
      </c>
      <c r="C47" s="229"/>
      <c r="D47" s="605">
        <f>SUM(D37:D46)</f>
        <v>0</v>
      </c>
      <c r="E47" s="606"/>
      <c r="F47" s="605">
        <f>SUM(F37:F46)</f>
        <v>0</v>
      </c>
      <c r="G47" s="606"/>
      <c r="H47" s="605">
        <f>SUM(H37:H46)</f>
        <v>0</v>
      </c>
      <c r="I47" s="607"/>
      <c r="J47" s="607">
        <f>SUM(J37:J46)</f>
        <v>0</v>
      </c>
      <c r="K47" s="605">
        <f aca="true" t="shared" si="1" ref="K47:R47">SUM(K37:K46)</f>
        <v>0</v>
      </c>
      <c r="L47" s="605">
        <f t="shared" si="1"/>
        <v>0</v>
      </c>
      <c r="M47" s="605">
        <f t="shared" si="1"/>
        <v>0</v>
      </c>
      <c r="N47" s="605">
        <f t="shared" si="1"/>
        <v>0</v>
      </c>
      <c r="O47" s="605">
        <f t="shared" si="1"/>
        <v>0</v>
      </c>
      <c r="P47" s="605">
        <f t="shared" si="1"/>
        <v>0</v>
      </c>
      <c r="Q47" s="608">
        <f t="shared" si="1"/>
        <v>0</v>
      </c>
      <c r="R47" s="605">
        <f t="shared" si="1"/>
        <v>0</v>
      </c>
      <c r="S47" s="609" t="e">
        <f>T47/R47</f>
        <v>#DIV/0!</v>
      </c>
      <c r="T47" s="610">
        <f>SUM(T37:T46)</f>
        <v>0</v>
      </c>
    </row>
    <row r="48" spans="9:10" ht="12.75">
      <c r="I48" s="117"/>
      <c r="J48" s="117"/>
    </row>
    <row r="49" spans="17:20" ht="12.75">
      <c r="Q49" s="165"/>
      <c r="R49" s="165"/>
      <c r="S49" s="165"/>
      <c r="T49" s="165"/>
    </row>
  </sheetData>
  <sheetProtection password="8AA6" sheet="1" objects="1" scenarios="1" selectLockedCells="1"/>
  <mergeCells count="42">
    <mergeCell ref="F15:T15"/>
    <mergeCell ref="F19:T19"/>
    <mergeCell ref="F18:T18"/>
    <mergeCell ref="D15:E15"/>
    <mergeCell ref="F22:T22"/>
    <mergeCell ref="B1:F1"/>
    <mergeCell ref="E6:F6"/>
    <mergeCell ref="F16:T16"/>
    <mergeCell ref="F20:T20"/>
    <mergeCell ref="D16:E16"/>
    <mergeCell ref="F25:T25"/>
    <mergeCell ref="D23:E23"/>
    <mergeCell ref="D21:E21"/>
    <mergeCell ref="F17:T17"/>
    <mergeCell ref="F21:T21"/>
    <mergeCell ref="D18:E18"/>
    <mergeCell ref="D19:E19"/>
    <mergeCell ref="D17:E17"/>
    <mergeCell ref="D20:E20"/>
    <mergeCell ref="M32:M34"/>
    <mergeCell ref="L32:L34"/>
    <mergeCell ref="F23:T23"/>
    <mergeCell ref="D33:E33"/>
    <mergeCell ref="O32:O34"/>
    <mergeCell ref="D22:E22"/>
    <mergeCell ref="G1:T1"/>
    <mergeCell ref="J33:J34"/>
    <mergeCell ref="F33:G33"/>
    <mergeCell ref="B13:T13"/>
    <mergeCell ref="Q32:Q34"/>
    <mergeCell ref="F24:T24"/>
    <mergeCell ref="D25:E25"/>
    <mergeCell ref="S32:S34"/>
    <mergeCell ref="D32:J32"/>
    <mergeCell ref="D24:E24"/>
    <mergeCell ref="R32:R34"/>
    <mergeCell ref="P32:P34"/>
    <mergeCell ref="T32:T34"/>
    <mergeCell ref="B30:T30"/>
    <mergeCell ref="H33:I33"/>
    <mergeCell ref="N32:N34"/>
    <mergeCell ref="K32:K34"/>
  </mergeCells>
  <printOptions horizontalCentered="1"/>
  <pageMargins left="0.18" right="0.18" top="0.3937007874015748" bottom="0.35433070866141736" header="0.1968503937007874" footer="0.15748031496062992"/>
  <pageSetup horizontalDpi="600" verticalDpi="600" orientation="landscape" paperSize="9" scale="65" r:id="rId2"/>
  <headerFooter alignWithMargins="0">
    <oddFooter>&amp;R&amp;A&amp;P/&amp;N</oddFooter>
  </headerFooter>
  <drawing r:id="rId1"/>
</worksheet>
</file>

<file path=xl/worksheets/sheet3.xml><?xml version="1.0" encoding="utf-8"?>
<worksheet xmlns="http://schemas.openxmlformats.org/spreadsheetml/2006/main" xmlns:r="http://schemas.openxmlformats.org/officeDocument/2006/relationships">
  <sheetPr codeName="Feuil1">
    <tabColor indexed="42"/>
    <pageSetUpPr fitToPage="1"/>
  </sheetPr>
  <dimension ref="A1:O68"/>
  <sheetViews>
    <sheetView showGridLines="0" zoomScalePageLayoutView="0" workbookViewId="0" topLeftCell="A1">
      <selection activeCell="F12" sqref="F12"/>
    </sheetView>
  </sheetViews>
  <sheetFormatPr defaultColWidth="22.28125" defaultRowHeight="12.75" zeroHeight="1"/>
  <cols>
    <col min="1" max="1" width="5.7109375" style="230" customWidth="1"/>
    <col min="2" max="7" width="18.7109375" style="230" customWidth="1"/>
    <col min="8" max="8" width="11.28125" style="230" customWidth="1"/>
    <col min="9" max="9" width="21.00390625" style="109" hidden="1" customWidth="1"/>
    <col min="10" max="10" width="16.28125" style="109" hidden="1" customWidth="1"/>
    <col min="11" max="11" width="18.421875" style="231" hidden="1" customWidth="1"/>
    <col min="12" max="12" width="23.140625" style="231" hidden="1" customWidth="1"/>
    <col min="13" max="20" width="7.7109375" style="230" hidden="1" customWidth="1"/>
    <col min="21" max="22" width="0.13671875" style="230" customWidth="1"/>
    <col min="23" max="23" width="1.1484375" style="230" hidden="1" customWidth="1"/>
    <col min="24" max="36" width="0.13671875" style="230" hidden="1" customWidth="1"/>
    <col min="37" max="37" width="0.2890625" style="230" hidden="1" customWidth="1"/>
    <col min="38" max="122" width="0.13671875" style="230" hidden="1" customWidth="1"/>
    <col min="123" max="123" width="2.28125" style="230" hidden="1" customWidth="1"/>
    <col min="124" max="124" width="0.9921875" style="230" hidden="1" customWidth="1"/>
    <col min="125" max="138" width="4.7109375" style="230" hidden="1" customWidth="1"/>
    <col min="139" max="254" width="0" style="230" hidden="1" customWidth="1"/>
    <col min="255" max="255" width="7.00390625" style="230" customWidth="1"/>
    <col min="256" max="16384" width="22.28125" style="230" customWidth="1"/>
  </cols>
  <sheetData>
    <row r="1" spans="9:12" s="6" customFormat="1" ht="6" customHeight="1">
      <c r="I1" s="15"/>
      <c r="J1" s="15"/>
      <c r="K1" s="1"/>
      <c r="L1" s="1"/>
    </row>
    <row r="2" spans="2:14" s="6" customFormat="1" ht="12" customHeight="1">
      <c r="B2" s="720"/>
      <c r="C2" s="716" t="s">
        <v>263</v>
      </c>
      <c r="D2" s="717"/>
      <c r="E2" s="717"/>
      <c r="F2" s="723" t="s">
        <v>58</v>
      </c>
      <c r="G2" s="724"/>
      <c r="H2" s="725"/>
      <c r="I2" s="17" t="s">
        <v>38</v>
      </c>
      <c r="J2" s="16" t="s">
        <v>39</v>
      </c>
      <c r="K2" s="21" t="s">
        <v>65</v>
      </c>
      <c r="L2" s="21" t="s">
        <v>66</v>
      </c>
      <c r="N2" s="261"/>
    </row>
    <row r="3" spans="2:14" s="6" customFormat="1" ht="12" customHeight="1">
      <c r="B3" s="721"/>
      <c r="C3" s="716"/>
      <c r="D3" s="717"/>
      <c r="E3" s="717"/>
      <c r="F3" s="232" t="s">
        <v>37</v>
      </c>
      <c r="G3" s="573" t="s">
        <v>290</v>
      </c>
      <c r="H3" s="574"/>
      <c r="I3" s="262"/>
      <c r="J3" s="15"/>
      <c r="K3" s="25" t="s">
        <v>20</v>
      </c>
      <c r="L3" s="25"/>
      <c r="M3" s="6" t="s">
        <v>34</v>
      </c>
      <c r="N3" s="172"/>
    </row>
    <row r="4" spans="2:13" s="6" customFormat="1" ht="12" customHeight="1">
      <c r="B4" s="721"/>
      <c r="C4" s="718"/>
      <c r="D4" s="719"/>
      <c r="E4" s="719"/>
      <c r="F4" s="726"/>
      <c r="G4" s="727"/>
      <c r="H4" s="728"/>
      <c r="I4" s="262"/>
      <c r="J4" s="15"/>
      <c r="K4" s="25" t="s">
        <v>19</v>
      </c>
      <c r="L4" s="25"/>
      <c r="M4" s="6" t="s">
        <v>40</v>
      </c>
    </row>
    <row r="5" spans="2:12" s="6" customFormat="1" ht="12" customHeight="1">
      <c r="B5" s="721"/>
      <c r="C5" s="718"/>
      <c r="D5" s="719"/>
      <c r="E5" s="719"/>
      <c r="F5" s="729" t="s">
        <v>63</v>
      </c>
      <c r="G5" s="730"/>
      <c r="H5" s="731"/>
      <c r="I5" s="262"/>
      <c r="J5" s="15"/>
      <c r="K5" s="25" t="s">
        <v>62</v>
      </c>
      <c r="L5" s="25"/>
    </row>
    <row r="6" spans="2:12" s="6" customFormat="1" ht="24" customHeight="1">
      <c r="B6" s="722"/>
      <c r="C6" s="684" t="s">
        <v>316</v>
      </c>
      <c r="D6" s="685"/>
      <c r="E6" s="685"/>
      <c r="F6" s="732" t="s">
        <v>294</v>
      </c>
      <c r="G6" s="733"/>
      <c r="H6" s="734"/>
      <c r="I6" s="262"/>
      <c r="J6" s="15"/>
      <c r="K6" s="1"/>
      <c r="L6" s="1"/>
    </row>
    <row r="7" spans="1:9" ht="15" customHeight="1">
      <c r="A7" s="6"/>
      <c r="B7" s="735"/>
      <c r="C7" s="32"/>
      <c r="D7" s="32"/>
      <c r="E7" s="32"/>
      <c r="F7" s="32"/>
      <c r="G7" s="33"/>
      <c r="H7" s="5"/>
      <c r="I7" s="233"/>
    </row>
    <row r="8" spans="1:9" ht="15" customHeight="1">
      <c r="A8" s="6"/>
      <c r="B8" s="736"/>
      <c r="C8" s="7"/>
      <c r="D8" s="7"/>
      <c r="E8" s="7"/>
      <c r="F8" s="9"/>
      <c r="G8" s="8"/>
      <c r="H8" s="4"/>
      <c r="I8" s="235"/>
    </row>
    <row r="9" spans="1:9" ht="14.25">
      <c r="A9" s="6"/>
      <c r="B9" s="736"/>
      <c r="C9" s="10"/>
      <c r="D9" s="10"/>
      <c r="E9" s="10"/>
      <c r="F9" s="10"/>
      <c r="G9" s="8"/>
      <c r="H9" s="4"/>
      <c r="I9" s="108"/>
    </row>
    <row r="10" spans="1:10" ht="24.75" customHeight="1">
      <c r="A10" s="6"/>
      <c r="B10" s="736"/>
      <c r="C10" s="712" t="s">
        <v>6</v>
      </c>
      <c r="D10" s="713"/>
      <c r="E10" s="713"/>
      <c r="F10" s="713"/>
      <c r="G10" s="30"/>
      <c r="H10" s="4"/>
      <c r="I10" s="108"/>
      <c r="J10" s="236"/>
    </row>
    <row r="11" spans="1:10" ht="15" customHeight="1">
      <c r="A11" s="6"/>
      <c r="B11" s="20"/>
      <c r="C11" s="29"/>
      <c r="D11" s="29"/>
      <c r="E11" s="29"/>
      <c r="F11" s="29"/>
      <c r="G11" s="30"/>
      <c r="H11" s="4"/>
      <c r="I11" s="108"/>
      <c r="J11" s="236"/>
    </row>
    <row r="12" spans="1:10" ht="15" customHeight="1">
      <c r="A12" s="6"/>
      <c r="B12" s="20"/>
      <c r="C12" s="29"/>
      <c r="D12" s="29"/>
      <c r="E12" s="29"/>
      <c r="F12" s="29"/>
      <c r="G12" s="30"/>
      <c r="H12" s="4"/>
      <c r="I12" s="108"/>
      <c r="J12" s="236"/>
    </row>
    <row r="13" spans="1:10" ht="14.25">
      <c r="A13" s="6"/>
      <c r="B13" s="4"/>
      <c r="C13" s="4"/>
      <c r="D13" s="4"/>
      <c r="E13" s="4"/>
      <c r="F13" s="4"/>
      <c r="G13" s="4"/>
      <c r="H13" s="4"/>
      <c r="I13" s="108"/>
      <c r="J13" s="236"/>
    </row>
    <row r="14" spans="1:9" ht="19.5" customHeight="1" thickBot="1">
      <c r="A14" s="6"/>
      <c r="B14" s="31" t="s">
        <v>21</v>
      </c>
      <c r="C14" s="623" t="s">
        <v>327</v>
      </c>
      <c r="D14" s="627"/>
      <c r="E14" s="624"/>
      <c r="F14" s="234"/>
      <c r="G14" s="237"/>
      <c r="H14" s="238"/>
      <c r="I14" s="108"/>
    </row>
    <row r="15" spans="1:9" ht="19.5" customHeight="1">
      <c r="A15" s="6"/>
      <c r="B15" s="714" t="s">
        <v>104</v>
      </c>
      <c r="C15" s="710"/>
      <c r="D15" s="711"/>
      <c r="E15" s="711"/>
      <c r="F15" s="711"/>
      <c r="G15" s="711"/>
      <c r="H15" s="238"/>
      <c r="I15" s="108"/>
    </row>
    <row r="16" spans="1:9" ht="19.5" customHeight="1" thickBot="1">
      <c r="A16" s="6"/>
      <c r="B16" s="715"/>
      <c r="C16" s="707"/>
      <c r="D16" s="707"/>
      <c r="E16" s="707"/>
      <c r="F16" s="707"/>
      <c r="G16" s="707"/>
      <c r="H16" s="238"/>
      <c r="I16" s="108"/>
    </row>
    <row r="17" spans="1:12" s="198" customFormat="1" ht="19.5" customHeight="1">
      <c r="A17" s="13"/>
      <c r="B17" s="708" t="s">
        <v>105</v>
      </c>
      <c r="C17" s="705"/>
      <c r="D17" s="706"/>
      <c r="E17" s="706"/>
      <c r="F17" s="706"/>
      <c r="G17" s="706"/>
      <c r="H17" s="238"/>
      <c r="I17" s="108"/>
      <c r="J17" s="239"/>
      <c r="K17" s="240"/>
      <c r="L17" s="240"/>
    </row>
    <row r="18" spans="1:9" ht="19.5" customHeight="1" thickBot="1">
      <c r="A18" s="6"/>
      <c r="B18" s="709"/>
      <c r="C18" s="707"/>
      <c r="D18" s="707"/>
      <c r="E18" s="707"/>
      <c r="F18" s="707"/>
      <c r="G18" s="707"/>
      <c r="H18" s="238"/>
      <c r="I18" s="108"/>
    </row>
    <row r="19" spans="1:9" ht="14.25">
      <c r="A19" s="6"/>
      <c r="B19" s="4"/>
      <c r="C19" s="241"/>
      <c r="D19" s="197"/>
      <c r="E19" s="197"/>
      <c r="F19" s="197"/>
      <c r="G19" s="197"/>
      <c r="H19" s="197"/>
      <c r="I19" s="108"/>
    </row>
    <row r="20" spans="1:15" ht="15" customHeight="1" thickBot="1">
      <c r="A20" s="6"/>
      <c r="B20" s="31" t="s">
        <v>18</v>
      </c>
      <c r="C20" s="575">
        <f>'Part1-Coor'!J9</f>
        <v>36</v>
      </c>
      <c r="D20" s="23" t="s">
        <v>17</v>
      </c>
      <c r="E20" s="197"/>
      <c r="F20" s="197"/>
      <c r="G20" s="197"/>
      <c r="H20" s="238"/>
      <c r="I20" s="242"/>
      <c r="O20" s="243"/>
    </row>
    <row r="21" spans="2:9" ht="15" customHeight="1">
      <c r="B21" s="702"/>
      <c r="C21" s="703"/>
      <c r="D21" s="703"/>
      <c r="E21" s="703"/>
      <c r="F21" s="703"/>
      <c r="G21" s="704"/>
      <c r="H21" s="238"/>
      <c r="I21" s="108"/>
    </row>
    <row r="22" spans="2:10" s="231" customFormat="1" ht="30" customHeight="1" thickBot="1">
      <c r="B22" s="198"/>
      <c r="C22" s="166" t="s">
        <v>31</v>
      </c>
      <c r="D22" s="691"/>
      <c r="E22" s="692"/>
      <c r="F22" s="692"/>
      <c r="G22" s="692"/>
      <c r="H22" s="244"/>
      <c r="I22" s="108"/>
      <c r="J22" s="109"/>
    </row>
    <row r="23" spans="2:10" s="231" customFormat="1" ht="15.75" thickBot="1">
      <c r="B23" s="197"/>
      <c r="C23" s="167" t="s">
        <v>29</v>
      </c>
      <c r="D23" s="689"/>
      <c r="E23" s="690"/>
      <c r="F23" s="690"/>
      <c r="G23" s="690"/>
      <c r="H23" s="244"/>
      <c r="I23" s="108"/>
      <c r="J23" s="109"/>
    </row>
    <row r="24" spans="2:9" ht="15.75" customHeight="1">
      <c r="B24" s="245"/>
      <c r="C24" s="12"/>
      <c r="D24" s="245"/>
      <c r="E24" s="245"/>
      <c r="F24" s="245"/>
      <c r="G24" s="244"/>
      <c r="H24" s="238"/>
      <c r="I24" s="108"/>
    </row>
    <row r="25" spans="2:9" ht="15.75" thickBot="1">
      <c r="B25" s="245"/>
      <c r="C25" s="24" t="s">
        <v>32</v>
      </c>
      <c r="D25" s="693" t="s">
        <v>20</v>
      </c>
      <c r="E25" s="694"/>
      <c r="F25" s="167" t="s">
        <v>120</v>
      </c>
      <c r="G25" s="218" t="s">
        <v>34</v>
      </c>
      <c r="H25" s="238"/>
      <c r="I25" s="108"/>
    </row>
    <row r="26" spans="2:9" ht="37.5" customHeight="1" hidden="1">
      <c r="B26" s="702"/>
      <c r="C26" s="703"/>
      <c r="D26" s="703"/>
      <c r="E26" s="703"/>
      <c r="F26" s="703"/>
      <c r="G26" s="704"/>
      <c r="H26" s="238"/>
      <c r="I26" s="108"/>
    </row>
    <row r="27" spans="2:12" s="248" customFormat="1" ht="15" customHeight="1" hidden="1" thickBot="1">
      <c r="B27" s="674" t="s">
        <v>64</v>
      </c>
      <c r="C27" s="675"/>
      <c r="D27" s="676"/>
      <c r="E27" s="676"/>
      <c r="F27" s="91"/>
      <c r="G27" s="237"/>
      <c r="H27" s="237"/>
      <c r="I27" s="201"/>
      <c r="J27" s="246"/>
      <c r="K27" s="247"/>
      <c r="L27" s="247"/>
    </row>
    <row r="28" spans="2:12" s="248" customFormat="1" ht="15" customHeight="1">
      <c r="B28" s="91"/>
      <c r="C28" s="91"/>
      <c r="D28" s="91"/>
      <c r="E28" s="91"/>
      <c r="F28" s="91"/>
      <c r="G28" s="237"/>
      <c r="H28" s="237"/>
      <c r="I28" s="201"/>
      <c r="J28" s="246"/>
      <c r="K28" s="247"/>
      <c r="L28" s="247"/>
    </row>
    <row r="29" spans="2:9" ht="15">
      <c r="B29" s="249"/>
      <c r="C29" s="250"/>
      <c r="D29" s="91"/>
      <c r="E29" s="91"/>
      <c r="F29" s="197"/>
      <c r="G29" s="238"/>
      <c r="H29" s="238"/>
      <c r="I29" s="108"/>
    </row>
    <row r="30" spans="1:10" s="13" customFormat="1" ht="15">
      <c r="A30" s="198"/>
      <c r="B30" s="535"/>
      <c r="C30" s="34"/>
      <c r="D30" s="536"/>
      <c r="E30" s="536"/>
      <c r="F30" s="4"/>
      <c r="G30" s="11"/>
      <c r="H30" s="14"/>
      <c r="I30" s="537"/>
      <c r="J30" s="537"/>
    </row>
    <row r="31" spans="2:10" s="13" customFormat="1" ht="15.75">
      <c r="B31" s="700" t="s">
        <v>168</v>
      </c>
      <c r="C31" s="701"/>
      <c r="D31" s="701"/>
      <c r="E31" s="701"/>
      <c r="F31" s="701"/>
      <c r="G31" s="701"/>
      <c r="H31" s="14"/>
      <c r="I31" s="537"/>
      <c r="J31" s="537"/>
    </row>
    <row r="32" spans="2:10" s="13" customFormat="1" ht="15.75">
      <c r="B32" s="677"/>
      <c r="C32" s="678"/>
      <c r="D32" s="678"/>
      <c r="E32" s="678"/>
      <c r="F32" s="678"/>
      <c r="G32" s="678"/>
      <c r="H32" s="14"/>
      <c r="I32" s="537"/>
      <c r="J32" s="537"/>
    </row>
    <row r="33" spans="2:10" s="13" customFormat="1" ht="38.25">
      <c r="B33" s="611"/>
      <c r="C33" s="612" t="s">
        <v>71</v>
      </c>
      <c r="D33" s="613" t="s">
        <v>72</v>
      </c>
      <c r="E33" s="614" t="s">
        <v>73</v>
      </c>
      <c r="F33" s="613" t="s">
        <v>67</v>
      </c>
      <c r="G33" s="613" t="s">
        <v>68</v>
      </c>
      <c r="H33" s="14"/>
      <c r="I33" s="537"/>
      <c r="J33" s="537"/>
    </row>
    <row r="34" spans="2:10" s="13" customFormat="1" ht="25.5">
      <c r="B34" s="615" t="s">
        <v>41</v>
      </c>
      <c r="C34" s="616">
        <f>'Part1-Coor'!E$28</f>
        <v>0</v>
      </c>
      <c r="D34" s="617">
        <f>IF('Part1-Coor'!$N$29=1,"0",IF('Part1-Coor'!$I$29="Coût Marginal",'Part1-Coor'!$J$102,'Part1-Coor'!$J$119))</f>
        <v>0</v>
      </c>
      <c r="E34" s="618">
        <f>IF('Part1-Coor'!$N$29=1,"0",IF('Part1-Coor'!$I$29="Coût Marginal",'Part1-Coor'!$F$110,'Part1-Coor'!$F$127))</f>
        <v>0</v>
      </c>
      <c r="F34" s="617">
        <f>'Part1-Coor'!$B$99</f>
        <v>0</v>
      </c>
      <c r="G34" s="617">
        <f>'Part1-Coor'!$D$99</f>
        <v>0</v>
      </c>
      <c r="H34" s="14"/>
      <c r="I34" s="537"/>
      <c r="J34" s="537"/>
    </row>
    <row r="35" spans="2:10" s="13" customFormat="1" ht="16.5" customHeight="1">
      <c r="B35" s="615" t="s">
        <v>7</v>
      </c>
      <c r="C35" s="616">
        <f>Part2!E$28</f>
        <v>0</v>
      </c>
      <c r="D35" s="617">
        <f>IF(Part2!$N$29=1,"0",IF(Part2!$I$29="Coût Marginal",Part2!$J$102,Part2!$J$119))</f>
        <v>0</v>
      </c>
      <c r="E35" s="618">
        <f>IF(Part2!$N$29=1,"0",IF(Part2!$I$29="Coût Marginal",Part2!$F$110,Part2!$F$127))</f>
        <v>0</v>
      </c>
      <c r="F35" s="617">
        <f>Part2!$B$99</f>
        <v>0</v>
      </c>
      <c r="G35" s="617">
        <f>Part2!$D$99</f>
        <v>0</v>
      </c>
      <c r="H35" s="14"/>
      <c r="I35" s="537"/>
      <c r="J35" s="537"/>
    </row>
    <row r="36" spans="2:10" s="13" customFormat="1" ht="16.5" customHeight="1">
      <c r="B36" s="615" t="s">
        <v>8</v>
      </c>
      <c r="C36" s="616">
        <f>Part3!E$28</f>
        <v>0</v>
      </c>
      <c r="D36" s="617">
        <f>IF(Part3!$N$29=1,"0",IF(Part3!$I$29="Coût Marginal",Part3!$J$102,Part3!$J$119))</f>
        <v>0</v>
      </c>
      <c r="E36" s="618">
        <f>IF(Part3!$N$29=1,"0",IF(Part3!$I$29="Coût Marginal",Part3!$F$110,Part3!$F$127))</f>
        <v>0</v>
      </c>
      <c r="F36" s="617">
        <f>Part3!$B$99</f>
        <v>0</v>
      </c>
      <c r="G36" s="617">
        <f>Part3!$D$99</f>
        <v>0</v>
      </c>
      <c r="H36" s="14"/>
      <c r="I36" s="537"/>
      <c r="J36" s="537"/>
    </row>
    <row r="37" spans="2:10" s="13" customFormat="1" ht="16.5" customHeight="1">
      <c r="B37" s="615" t="s">
        <v>9</v>
      </c>
      <c r="C37" s="616">
        <f>Part4!E$28</f>
        <v>0</v>
      </c>
      <c r="D37" s="617">
        <f>IF(Part4!$N$29=1,"0",IF(Part4!$I$29="Coût Marginal",Part4!$J$102,Part4!$J$119))</f>
        <v>0</v>
      </c>
      <c r="E37" s="618">
        <f>IF(Part4!$N$29=1,"0",IF(Part4!$I$29="Coût Marginal",Part4!$F$110,Part4!$F$127))</f>
        <v>0</v>
      </c>
      <c r="F37" s="617">
        <f>Part4!$B$99</f>
        <v>0</v>
      </c>
      <c r="G37" s="617">
        <f>Part4!$D$99</f>
        <v>0</v>
      </c>
      <c r="H37" s="14"/>
      <c r="I37" s="537"/>
      <c r="J37" s="537"/>
    </row>
    <row r="38" spans="2:10" s="13" customFormat="1" ht="16.5" customHeight="1">
      <c r="B38" s="615" t="s">
        <v>10</v>
      </c>
      <c r="C38" s="616">
        <f>Part5!E$28</f>
        <v>0</v>
      </c>
      <c r="D38" s="617">
        <f>IF(Part5!$N$29=1,"0",IF(Part5!$I$29="Coût Marginal",Part5!$J$102,Part5!$J$119))</f>
        <v>0</v>
      </c>
      <c r="E38" s="618">
        <f>IF(Part5!$N$29=1,"0",IF(Part5!$I$29="Coût Marginal",Part5!$F$110,Part5!$F$127))</f>
        <v>0</v>
      </c>
      <c r="F38" s="617">
        <f>Part5!$B$99</f>
        <v>0</v>
      </c>
      <c r="G38" s="617">
        <f>Part5!$D$99</f>
        <v>0</v>
      </c>
      <c r="H38" s="14"/>
      <c r="I38" s="537"/>
      <c r="J38" s="537"/>
    </row>
    <row r="39" spans="2:10" s="13" customFormat="1" ht="16.5" customHeight="1">
      <c r="B39" s="615" t="s">
        <v>11</v>
      </c>
      <c r="C39" s="616">
        <f>Part6!E$28</f>
        <v>0</v>
      </c>
      <c r="D39" s="617">
        <f>IF(Part6!$N$29=1,"0",IF(Part6!$I$29="Coût Marginal",Part6!$J$102,Part6!$J$119))</f>
        <v>0</v>
      </c>
      <c r="E39" s="618">
        <f>IF(Part6!$N$29=1,"0",IF(Part6!$I$29="Coût Marginal",Part6!$F$110,Part6!$F$127))</f>
        <v>0</v>
      </c>
      <c r="F39" s="617">
        <f>Part6!$B$99</f>
        <v>0</v>
      </c>
      <c r="G39" s="617">
        <f>Part6!$D$99</f>
        <v>0</v>
      </c>
      <c r="H39" s="14"/>
      <c r="I39" s="537"/>
      <c r="J39" s="537"/>
    </row>
    <row r="40" spans="2:10" s="13" customFormat="1" ht="16.5" customHeight="1">
      <c r="B40" s="615" t="s">
        <v>12</v>
      </c>
      <c r="C40" s="616">
        <f>Part7!E$28</f>
        <v>0</v>
      </c>
      <c r="D40" s="617">
        <f>IF(Part7!$N$29=1,"0",IF(Part7!$I$29="Coût Marginal",Part7!$J$102,Part7!$J$119))</f>
        <v>0</v>
      </c>
      <c r="E40" s="618">
        <f>IF(Part7!$N$29=1,"0",IF(Part7!$I$29="Coût Marginal",Part7!$F$110,Part7!$F$127))</f>
        <v>0</v>
      </c>
      <c r="F40" s="617">
        <f>Part7!$B$99</f>
        <v>0</v>
      </c>
      <c r="G40" s="617">
        <f>Part7!$D$99</f>
        <v>0</v>
      </c>
      <c r="H40" s="14"/>
      <c r="I40" s="537"/>
      <c r="J40" s="537"/>
    </row>
    <row r="41" spans="2:10" s="13" customFormat="1" ht="16.5" customHeight="1">
      <c r="B41" s="615" t="s">
        <v>13</v>
      </c>
      <c r="C41" s="616">
        <f>Part8!E$28</f>
        <v>0</v>
      </c>
      <c r="D41" s="617">
        <f>IF(Part8!$N$29=1,"0",IF(Part8!$I$29="Coût Marginal",Part8!$J$102,Part8!$J$119))</f>
        <v>0</v>
      </c>
      <c r="E41" s="618">
        <f>IF(Part8!$N$29=1,"0",IF(Part8!$I$29="Coût Marginal",Part8!$F$110,Part8!$F$127))</f>
        <v>0</v>
      </c>
      <c r="F41" s="617">
        <f>Part8!$B$99</f>
        <v>0</v>
      </c>
      <c r="G41" s="617">
        <f>Part8!$D$99</f>
        <v>0</v>
      </c>
      <c r="H41" s="14"/>
      <c r="I41" s="537"/>
      <c r="J41" s="537"/>
    </row>
    <row r="42" spans="2:12" s="13" customFormat="1" ht="16.5" customHeight="1">
      <c r="B42" s="615" t="s">
        <v>14</v>
      </c>
      <c r="C42" s="616">
        <f>Part9!E$28</f>
        <v>0</v>
      </c>
      <c r="D42" s="617">
        <f>IF(Part9!$N$29=1,"0",IF(Part9!$I$29="Coût Marginal",Part9!$J$102,Part9!$J$119))</f>
        <v>0</v>
      </c>
      <c r="E42" s="618">
        <f>IF(Part9!$N$29=1,"0",IF(Part9!$I$29="Coût Marginal",Part9!$F$110,Part9!$F$127))</f>
        <v>0</v>
      </c>
      <c r="F42" s="617">
        <f>Part9!$B$99</f>
        <v>0</v>
      </c>
      <c r="G42" s="617">
        <f>Part9!$D$99</f>
        <v>0</v>
      </c>
      <c r="H42" s="4"/>
      <c r="I42" s="14"/>
      <c r="J42" s="537"/>
      <c r="K42" s="22"/>
      <c r="L42" s="22"/>
    </row>
    <row r="43" spans="2:12" s="13" customFormat="1" ht="16.5" customHeight="1">
      <c r="B43" s="615" t="s">
        <v>16</v>
      </c>
      <c r="C43" s="616">
        <f>Part10!E$28</f>
        <v>0</v>
      </c>
      <c r="D43" s="617">
        <f>IF(Part10!$N$29=1,"0",IF(Part10!$I$29="Coût Marginal",Part10!$J$102,Part10!$J$119))</f>
        <v>0</v>
      </c>
      <c r="E43" s="618">
        <f>IF(Part10!$N$29=1,"0",IF(Part10!$I$29="Coût Marginal",Part10!$F$110,Part10!$F$127))</f>
        <v>0</v>
      </c>
      <c r="F43" s="617">
        <f>Part10!$B$99</f>
        <v>0</v>
      </c>
      <c r="G43" s="617">
        <f>Part10!$D$99</f>
        <v>0</v>
      </c>
      <c r="H43" s="4"/>
      <c r="I43" s="14"/>
      <c r="J43" s="537"/>
      <c r="K43" s="22"/>
      <c r="L43" s="22"/>
    </row>
    <row r="44" spans="2:12" s="13" customFormat="1" ht="15.75">
      <c r="B44" s="619" t="s">
        <v>74</v>
      </c>
      <c r="C44" s="620"/>
      <c r="D44" s="621">
        <f>SUM(D34:D43)</f>
        <v>0</v>
      </c>
      <c r="E44" s="622">
        <f>SUM(E34:E43)</f>
        <v>0</v>
      </c>
      <c r="F44" s="621">
        <f>SUM(F34:F43)</f>
        <v>0</v>
      </c>
      <c r="G44" s="621">
        <f>SUM(G34:G43)</f>
        <v>0</v>
      </c>
      <c r="H44" s="11"/>
      <c r="I44" s="14"/>
      <c r="J44" s="537"/>
      <c r="K44" s="22"/>
      <c r="L44" s="22"/>
    </row>
    <row r="45" spans="1:12" s="13" customFormat="1" ht="15">
      <c r="A45" s="198"/>
      <c r="B45" s="538"/>
      <c r="C45" s="34"/>
      <c r="D45" s="536"/>
      <c r="E45" s="4"/>
      <c r="F45" s="536"/>
      <c r="G45" s="4"/>
      <c r="H45" s="11"/>
      <c r="I45" s="14"/>
      <c r="J45" s="537"/>
      <c r="K45" s="22"/>
      <c r="L45" s="22"/>
    </row>
    <row r="46" spans="2:12" s="198" customFormat="1" ht="15">
      <c r="B46" s="251"/>
      <c r="C46" s="250"/>
      <c r="D46" s="91"/>
      <c r="E46" s="197"/>
      <c r="F46" s="91"/>
      <c r="G46" s="197"/>
      <c r="H46" s="238"/>
      <c r="I46" s="108"/>
      <c r="J46" s="239"/>
      <c r="K46" s="240"/>
      <c r="L46" s="240"/>
    </row>
    <row r="47" spans="2:12" s="198" customFormat="1" ht="15">
      <c r="B47" s="698" t="str">
        <f>C14</f>
        <v>TTTOTOTTOTOOT</v>
      </c>
      <c r="C47" s="699"/>
      <c r="D47" s="91"/>
      <c r="E47" s="252" t="str">
        <f>F3</f>
        <v>N° de dossier : </v>
      </c>
      <c r="F47" s="253" t="str">
        <f>G3</f>
        <v>ANR-17-</v>
      </c>
      <c r="H47" s="238"/>
      <c r="I47" s="108"/>
      <c r="J47" s="239"/>
      <c r="K47" s="240"/>
      <c r="L47" s="240"/>
    </row>
    <row r="48" spans="2:10" s="231" customFormat="1" ht="3.75" customHeight="1">
      <c r="B48" s="197"/>
      <c r="C48" s="254"/>
      <c r="D48" s="255"/>
      <c r="E48" s="255"/>
      <c r="F48" s="197"/>
      <c r="G48" s="238"/>
      <c r="H48" s="244"/>
      <c r="I48" s="108"/>
      <c r="J48" s="109"/>
    </row>
    <row r="49" spans="2:9" ht="15" customHeight="1" thickBot="1">
      <c r="B49" s="672" t="s">
        <v>75</v>
      </c>
      <c r="C49" s="682"/>
      <c r="D49" s="682"/>
      <c r="E49" s="682"/>
      <c r="F49" s="682"/>
      <c r="G49" s="683"/>
      <c r="H49" s="238"/>
      <c r="I49" s="108"/>
    </row>
    <row r="50" spans="2:15" ht="109.5" customHeight="1">
      <c r="B50" s="669"/>
      <c r="C50" s="670"/>
      <c r="D50" s="670"/>
      <c r="E50" s="670"/>
      <c r="F50" s="670"/>
      <c r="G50" s="671"/>
      <c r="H50" s="238"/>
      <c r="I50" s="108"/>
      <c r="O50" s="198"/>
    </row>
    <row r="51" spans="2:9" ht="109.5" customHeight="1">
      <c r="B51" s="679"/>
      <c r="C51" s="680"/>
      <c r="D51" s="680"/>
      <c r="E51" s="680"/>
      <c r="F51" s="680"/>
      <c r="G51" s="681"/>
      <c r="H51" s="238"/>
      <c r="I51" s="108"/>
    </row>
    <row r="52" spans="2:9" ht="109.5" customHeight="1">
      <c r="B52" s="679"/>
      <c r="C52" s="680"/>
      <c r="D52" s="680"/>
      <c r="E52" s="680"/>
      <c r="F52" s="680"/>
      <c r="G52" s="681"/>
      <c r="H52" s="238"/>
      <c r="I52" s="108"/>
    </row>
    <row r="53" spans="2:9" ht="109.5" customHeight="1" thickBot="1">
      <c r="B53" s="666"/>
      <c r="C53" s="667"/>
      <c r="D53" s="667"/>
      <c r="E53" s="667"/>
      <c r="F53" s="667"/>
      <c r="G53" s="668"/>
      <c r="H53" s="238"/>
      <c r="I53" s="108"/>
    </row>
    <row r="54" spans="2:9" ht="9" customHeight="1">
      <c r="B54" s="197"/>
      <c r="C54" s="197"/>
      <c r="D54" s="197"/>
      <c r="E54" s="197"/>
      <c r="F54" s="197"/>
      <c r="G54" s="238"/>
      <c r="H54" s="238"/>
      <c r="I54" s="108"/>
    </row>
    <row r="55" spans="2:9" ht="14.25" customHeight="1" thickBot="1">
      <c r="B55" s="672" t="s">
        <v>103</v>
      </c>
      <c r="C55" s="673"/>
      <c r="D55" s="673"/>
      <c r="E55" s="673"/>
      <c r="F55" s="673"/>
      <c r="G55" s="673"/>
      <c r="H55" s="238"/>
      <c r="I55" s="108"/>
    </row>
    <row r="56" spans="2:9" ht="109.5" customHeight="1">
      <c r="B56" s="669"/>
      <c r="C56" s="670"/>
      <c r="D56" s="670"/>
      <c r="E56" s="670"/>
      <c r="F56" s="670"/>
      <c r="G56" s="671"/>
      <c r="H56" s="238"/>
      <c r="I56" s="108"/>
    </row>
    <row r="57" spans="2:9" ht="109.5" customHeight="1">
      <c r="B57" s="679"/>
      <c r="C57" s="680"/>
      <c r="D57" s="680"/>
      <c r="E57" s="680"/>
      <c r="F57" s="680"/>
      <c r="G57" s="681"/>
      <c r="H57" s="238"/>
      <c r="I57" s="108"/>
    </row>
    <row r="58" spans="2:9" ht="109.5" customHeight="1">
      <c r="B58" s="679"/>
      <c r="C58" s="680"/>
      <c r="D58" s="680"/>
      <c r="E58" s="680"/>
      <c r="F58" s="680"/>
      <c r="G58" s="681"/>
      <c r="H58" s="238"/>
      <c r="I58" s="108"/>
    </row>
    <row r="59" spans="2:9" ht="109.5" customHeight="1" thickBot="1">
      <c r="B59" s="666"/>
      <c r="C59" s="667"/>
      <c r="D59" s="667"/>
      <c r="E59" s="667"/>
      <c r="F59" s="667"/>
      <c r="G59" s="668"/>
      <c r="H59" s="238"/>
      <c r="I59" s="108"/>
    </row>
    <row r="60" spans="2:9" ht="3.75" customHeight="1">
      <c r="B60" s="256"/>
      <c r="C60" s="256"/>
      <c r="D60" s="256"/>
      <c r="E60" s="256"/>
      <c r="F60" s="256"/>
      <c r="G60" s="238"/>
      <c r="H60" s="238"/>
      <c r="I60" s="108"/>
    </row>
    <row r="61" spans="2:10" ht="15">
      <c r="B61" s="695" t="s">
        <v>151</v>
      </c>
      <c r="C61" s="696"/>
      <c r="D61" s="696"/>
      <c r="E61" s="696"/>
      <c r="F61" s="696"/>
      <c r="G61" s="697"/>
      <c r="I61" s="257"/>
      <c r="J61" s="257"/>
    </row>
    <row r="62" spans="2:10" ht="37.5" customHeight="1">
      <c r="B62" s="686" t="s">
        <v>213</v>
      </c>
      <c r="C62" s="687"/>
      <c r="D62" s="687"/>
      <c r="E62" s="687"/>
      <c r="F62" s="687"/>
      <c r="G62" s="688"/>
      <c r="I62" s="258"/>
      <c r="J62" s="257"/>
    </row>
    <row r="63" ht="14.25">
      <c r="J63" s="235"/>
    </row>
    <row r="64" ht="14.25" hidden="1">
      <c r="I64" s="235"/>
    </row>
    <row r="65" spans="9:10" ht="15" hidden="1">
      <c r="I65" s="259"/>
      <c r="J65" s="235"/>
    </row>
    <row r="66" ht="14.25" hidden="1">
      <c r="J66" s="235"/>
    </row>
    <row r="67" ht="14.25" hidden="1">
      <c r="J67" s="235"/>
    </row>
    <row r="68" spans="9:10" ht="15" hidden="1">
      <c r="I68" s="260"/>
      <c r="J68" s="235"/>
    </row>
    <row r="69" ht="14.25" hidden="1"/>
    <row r="70" ht="14.25" hidden="1"/>
    <row r="71" ht="14.25" hidden="1"/>
    <row r="72" ht="14.25" hidden="1"/>
    <row r="73" ht="14.25" hidden="1"/>
    <row r="74" ht="14.25" hidden="1"/>
    <row r="75" ht="14.25" hidden="1"/>
    <row r="76" ht="14.25" hidden="1"/>
    <row r="77" ht="14.25" hidden="1"/>
    <row r="78" ht="14.25" hidden="1"/>
    <row r="79" ht="14.25" hidden="1"/>
    <row r="80" ht="14.25" hidden="1"/>
    <row r="81" ht="14.25" hidden="1"/>
    <row r="82" ht="14.25" hidden="1"/>
    <row r="83" ht="14.25" hidden="1"/>
    <row r="84" ht="14.25" hidden="1"/>
    <row r="85" ht="14.25" hidden="1"/>
    <row r="86" ht="14.25" hidden="1"/>
    <row r="87" ht="14.25" hidden="1"/>
    <row r="88"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1" ht="14.25" hidden="1"/>
    <row r="102" ht="14.25" hidden="1"/>
    <row r="103" ht="14.25" hidden="1"/>
    <row r="104" ht="14.25" hidden="1"/>
    <row r="105" ht="14.25" hidden="1"/>
    <row r="106" ht="14.25" hidden="1"/>
    <row r="107" ht="14.25" hidden="1"/>
    <row r="108" ht="14.25" hidden="1"/>
    <row r="109" ht="14.25" hidden="1"/>
    <row r="110" ht="14.25" hidden="1"/>
    <row r="111" ht="14.25" hidden="1"/>
    <row r="112" ht="14.25" hidden="1"/>
    <row r="113" ht="14.25" hidden="1"/>
    <row r="114" ht="14.25" hidden="1"/>
    <row r="115" ht="14.25" hidden="1"/>
    <row r="116" ht="14.25" hidden="1"/>
    <row r="117" ht="14.25" hidden="1"/>
    <row r="118" ht="14.25" hidden="1"/>
    <row r="119" ht="14.25" hidden="1"/>
    <row r="120" ht="14.25" hidden="1"/>
    <row r="121" ht="14.25" hidden="1"/>
    <row r="122" ht="14.25" hidden="1"/>
    <row r="123" ht="14.25" hidden="1"/>
    <row r="124" ht="14.25" hidden="1"/>
    <row r="125" ht="14.25" hidden="1"/>
    <row r="126" ht="14.25" hidden="1"/>
    <row r="127" ht="14.25" hidden="1"/>
    <row r="128" ht="14.25" hidden="1"/>
    <row r="129" ht="14.25" hidden="1"/>
    <row r="130" ht="14.25" hidden="1"/>
    <row r="131" ht="14.25" hidden="1"/>
    <row r="132" ht="14.25" hidden="1"/>
    <row r="133" ht="14.25" hidden="1"/>
    <row r="134" ht="14.25" hidden="1"/>
    <row r="135" ht="14.25" hidden="1"/>
    <row r="136" ht="14.25" hidden="1"/>
    <row r="137" ht="14.25" hidden="1"/>
    <row r="138" ht="14.25" hidden="1"/>
    <row r="139" ht="14.25" hidden="1"/>
    <row r="140" ht="14.25" hidden="1"/>
    <row r="141" ht="14.25" hidden="1"/>
    <row r="142" ht="14.25" hidden="1"/>
    <row r="143" ht="14.25" hidden="1"/>
    <row r="144" ht="14.25" hidden="1"/>
    <row r="145" ht="14.25" hidden="1"/>
    <row r="146" ht="14.25" hidden="1"/>
    <row r="147" ht="14.25" hidden="1"/>
    <row r="148" ht="14.25" hidden="1"/>
    <row r="149" ht="14.25" hidden="1"/>
    <row r="150" ht="14.25" hidden="1"/>
    <row r="151" ht="14.25" hidden="1"/>
    <row r="152" ht="14.25" hidden="1"/>
    <row r="153" ht="14.25" hidden="1"/>
    <row r="154" ht="14.25" hidden="1"/>
    <row r="155" ht="14.25" hidden="1"/>
    <row r="156" ht="14.25" hidden="1"/>
    <row r="157" ht="14.25" hidden="1"/>
    <row r="158" ht="14.25" hidden="1"/>
    <row r="159" ht="14.25" hidden="1"/>
    <row r="160" ht="14.25" hidden="1"/>
    <row r="161" ht="14.25" hidden="1"/>
    <row r="162" ht="14.25" hidden="1"/>
    <row r="163" ht="14.25" hidden="1"/>
    <row r="164" ht="14.25" hidden="1"/>
    <row r="165" ht="14.25" hidden="1"/>
    <row r="166" ht="14.25" hidden="1"/>
    <row r="167" ht="14.25" hidden="1"/>
    <row r="168" ht="14.25" hidden="1"/>
    <row r="169" ht="14.25" hidden="1"/>
    <row r="170" ht="14.25" hidden="1"/>
    <row r="171" ht="14.25" hidden="1"/>
    <row r="172" ht="14.25" hidden="1"/>
    <row r="173" ht="14.25" hidden="1"/>
    <row r="174" ht="14.25" hidden="1"/>
    <row r="175" ht="14.25" hidden="1"/>
    <row r="176" ht="14.25" hidden="1"/>
    <row r="177" ht="14.25" hidden="1"/>
    <row r="178" ht="14.25" hidden="1"/>
    <row r="179" ht="14.25" hidden="1"/>
    <row r="180" ht="14.25" hidden="1"/>
    <row r="181" ht="14.25" hidden="1"/>
    <row r="182" ht="14.25" hidden="1"/>
    <row r="183" ht="14.25" hidden="1"/>
    <row r="184" ht="14.25" hidden="1"/>
    <row r="185" ht="14.25" hidden="1"/>
    <row r="186" ht="14.25" hidden="1"/>
    <row r="187" ht="14.25" hidden="1"/>
    <row r="188" ht="14.25" hidden="1"/>
    <row r="189" ht="14.25" hidden="1"/>
    <row r="190" ht="14.25" hidden="1"/>
    <row r="191" ht="14.25" hidden="1"/>
    <row r="192" ht="14.25" hidden="1"/>
    <row r="193" ht="14.25" hidden="1"/>
    <row r="194" ht="14.25" hidden="1"/>
    <row r="195" ht="14.25" hidden="1"/>
    <row r="196" ht="14.25" hidden="1"/>
    <row r="197" ht="14.25" hidden="1"/>
    <row r="198" ht="14.25" hidden="1"/>
    <row r="199" ht="14.25" hidden="1"/>
    <row r="200" ht="14.25" hidden="1"/>
    <row r="201" ht="14.25" hidden="1"/>
    <row r="202" ht="14.25" hidden="1"/>
    <row r="203" ht="14.25" hidden="1"/>
    <row r="204" ht="14.25" hidden="1"/>
    <row r="205" ht="14.25" hidden="1"/>
    <row r="206" ht="14.25" hidden="1"/>
    <row r="207" ht="14.25" hidden="1"/>
    <row r="208" ht="14.25" hidden="1"/>
    <row r="209" ht="14.25" hidden="1"/>
    <row r="210" ht="14.25" hidden="1"/>
    <row r="211" ht="14.25" hidden="1"/>
    <row r="212" ht="14.25" hidden="1"/>
    <row r="213" ht="14.25" hidden="1"/>
    <row r="214" ht="14.25" hidden="1"/>
    <row r="215" ht="14.25" hidden="1"/>
    <row r="216" ht="14.25" hidden="1"/>
    <row r="217" ht="14.25" hidden="1"/>
    <row r="218" ht="14.25" hidden="1"/>
    <row r="219" ht="14.25" hidden="1"/>
    <row r="220" ht="14.25" hidden="1"/>
    <row r="221" ht="14.25" hidden="1"/>
    <row r="222" ht="14.25" hidden="1"/>
    <row r="223" ht="14.25" hidden="1"/>
    <row r="224" ht="14.25" hidden="1"/>
    <row r="225" ht="14.25" hidden="1"/>
    <row r="226" ht="14.25" hidden="1"/>
    <row r="227" ht="14.25" hidden="1"/>
    <row r="228" ht="14.25" hidden="1"/>
    <row r="229" ht="14.25" hidden="1"/>
    <row r="230" ht="14.25" hidden="1"/>
    <row r="231" ht="14.25" hidden="1"/>
    <row r="232" ht="14.25" hidden="1"/>
    <row r="233" ht="14.25" hidden="1"/>
    <row r="234" ht="14.25" hidden="1"/>
    <row r="235" ht="14.25" hidden="1"/>
    <row r="236" ht="14.25" hidden="1"/>
    <row r="237" ht="14.25" hidden="1"/>
    <row r="238" ht="14.25" hidden="1"/>
    <row r="239" ht="14.25" hidden="1"/>
    <row r="240" ht="14.25" hidden="1"/>
    <row r="241" ht="14.25" hidden="1"/>
    <row r="242" ht="14.25" hidden="1"/>
    <row r="243" ht="14.25" hidden="1"/>
    <row r="244" ht="14.25" hidden="1"/>
    <row r="245" ht="14.25" hidden="1"/>
    <row r="246" ht="14.25" hidden="1"/>
    <row r="247" ht="14.25" hidden="1"/>
    <row r="248" ht="14.25" hidden="1"/>
    <row r="249" ht="14.25" hidden="1"/>
    <row r="250" ht="14.25" hidden="1"/>
    <row r="251" ht="14.25" hidden="1"/>
    <row r="252" ht="14.25" hidden="1"/>
    <row r="253" ht="14.25" hidden="1"/>
    <row r="254" ht="14.25" hidden="1"/>
    <row r="255" ht="14.25" hidden="1"/>
    <row r="256" ht="14.25" hidden="1"/>
    <row r="257" ht="14.25" hidden="1"/>
    <row r="258" ht="14.25" hidden="1"/>
    <row r="259" ht="14.25" hidden="1"/>
    <row r="260" ht="14.25" hidden="1"/>
    <row r="261" ht="14.25" hidden="1"/>
    <row r="262" ht="14.25" hidden="1"/>
    <row r="263" ht="14.25" hidden="1"/>
    <row r="264" ht="14.25" hidden="1"/>
    <row r="265" ht="14.25" hidden="1"/>
    <row r="266" ht="14.25" hidden="1"/>
    <row r="267" ht="14.25" hidden="1"/>
    <row r="268" ht="14.25" hidden="1"/>
    <row r="269" ht="14.25" hidden="1"/>
    <row r="270" ht="14.25" hidden="1"/>
    <row r="271" ht="14.25" hidden="1"/>
    <row r="272" ht="14.25" hidden="1"/>
    <row r="273" ht="14.25" hidden="1"/>
    <row r="274" ht="14.25" hidden="1"/>
    <row r="275" ht="14.25" hidden="1"/>
    <row r="276" ht="14.25" hidden="1"/>
    <row r="277" ht="14.25" hidden="1"/>
    <row r="278" ht="14.25" hidden="1"/>
    <row r="279" ht="14.25" hidden="1"/>
    <row r="280" ht="14.25" hidden="1"/>
    <row r="281" ht="14.25" hidden="1"/>
    <row r="282" ht="14.25" hidden="1"/>
    <row r="283" ht="14.25" hidden="1"/>
    <row r="284" ht="14.25" hidden="1"/>
    <row r="285" ht="14.25" hidden="1"/>
    <row r="286" ht="14.25" hidden="1"/>
    <row r="287" ht="14.25" hidden="1"/>
    <row r="288" ht="14.25" hidden="1"/>
    <row r="289" ht="14.25" hidden="1"/>
    <row r="290" ht="14.25" hidden="1"/>
    <row r="291" ht="14.25" hidden="1"/>
    <row r="292" ht="14.25" hidden="1"/>
    <row r="293" ht="14.25" hidden="1"/>
    <row r="294" ht="14.25" hidden="1"/>
    <row r="295" ht="14.25" hidden="1"/>
    <row r="296" ht="14.25" hidden="1"/>
    <row r="297" ht="14.25" hidden="1"/>
    <row r="298" ht="14.25" hidden="1"/>
    <row r="299" ht="14.25" hidden="1"/>
    <row r="300" ht="14.25" hidden="1"/>
    <row r="301" ht="14.25" hidden="1"/>
    <row r="302" ht="14.25" hidden="1"/>
    <row r="303" ht="14.25" hidden="1"/>
    <row r="304" ht="14.25" hidden="1"/>
    <row r="305" ht="14.25" hidden="1"/>
    <row r="306" ht="14.25" hidden="1"/>
    <row r="307" ht="14.25" hidden="1"/>
    <row r="308" ht="14.25" hidden="1"/>
    <row r="309" ht="14.25" hidden="1"/>
    <row r="310" ht="14.25" hidden="1"/>
    <row r="311" ht="14.25" hidden="1"/>
    <row r="312" ht="14.25" hidden="1"/>
    <row r="313" ht="14.25" hidden="1"/>
    <row r="314" ht="14.25" hidden="1"/>
    <row r="315" ht="14.25" hidden="1"/>
    <row r="316" ht="14.25" hidden="1"/>
    <row r="317" ht="14.25" hidden="1"/>
    <row r="318" ht="14.25" hidden="1"/>
    <row r="319" ht="14.25" hidden="1"/>
    <row r="320" ht="14.25" hidden="1"/>
    <row r="321" ht="14.25" hidden="1"/>
    <row r="322" ht="14.25" hidden="1"/>
    <row r="323" ht="14.25" hidden="1"/>
    <row r="324" ht="14.25" hidden="1"/>
    <row r="325" ht="14.25" hidden="1"/>
    <row r="326" ht="14.25" hidden="1"/>
    <row r="327" ht="14.25" hidden="1"/>
    <row r="328" ht="14.25" hidden="1"/>
    <row r="329" ht="14.25" hidden="1"/>
    <row r="330" ht="14.25" hidden="1"/>
    <row r="331" ht="14.25" hidden="1"/>
    <row r="332" ht="14.25" hidden="1"/>
    <row r="333" ht="14.25" hidden="1"/>
    <row r="334" ht="14.25" hidden="1"/>
    <row r="335" ht="14.25" hidden="1"/>
    <row r="336" ht="14.25" hidden="1"/>
    <row r="337" ht="14.25" hidden="1"/>
    <row r="338" ht="14.25" hidden="1"/>
    <row r="339" ht="14.25" hidden="1"/>
    <row r="340" ht="14.25" hidden="1"/>
    <row r="341" ht="14.25" hidden="1"/>
    <row r="342" ht="14.25" hidden="1"/>
    <row r="343" ht="14.25" hidden="1"/>
    <row r="344" ht="14.25" hidden="1"/>
    <row r="345" ht="14.25" hidden="1"/>
    <row r="346" ht="14.25" hidden="1"/>
    <row r="347" ht="14.25" hidden="1"/>
    <row r="348" ht="14.25" hidden="1"/>
    <row r="349" ht="14.25" hidden="1"/>
    <row r="350" ht="14.25" hidden="1"/>
    <row r="351" ht="14.25" hidden="1"/>
    <row r="352" ht="14.25" hidden="1"/>
    <row r="353" ht="14.25" hidden="1"/>
    <row r="354" ht="14.25" hidden="1"/>
    <row r="355" ht="14.25" hidden="1"/>
    <row r="356" ht="14.25" hidden="1"/>
    <row r="357" ht="14.25" hidden="1"/>
    <row r="358" ht="14.25" hidden="1"/>
    <row r="359" ht="14.25" hidden="1"/>
    <row r="360" ht="14.25" hidden="1"/>
    <row r="361" ht="14.25" hidden="1"/>
    <row r="362" ht="14.25" hidden="1"/>
    <row r="363" ht="14.25" hidden="1"/>
    <row r="364" ht="14.25" hidden="1"/>
    <row r="365" ht="14.25" hidden="1"/>
    <row r="366" ht="14.25" hidden="1"/>
    <row r="367" ht="14.25" hidden="1"/>
    <row r="368" ht="14.25" hidden="1"/>
    <row r="369" ht="14.25" hidden="1"/>
    <row r="370" ht="14.25" hidden="1"/>
    <row r="371" ht="14.25" hidden="1"/>
    <row r="372" ht="14.25" hidden="1"/>
    <row r="373" ht="14.25" hidden="1"/>
    <row r="374" ht="14.25" hidden="1"/>
    <row r="375" ht="14.25" hidden="1"/>
    <row r="376" ht="14.25" hidden="1"/>
    <row r="377" ht="14.25" hidden="1"/>
    <row r="378" ht="14.25" hidden="1"/>
    <row r="379" ht="14.25" hidden="1"/>
    <row r="380" ht="14.25" hidden="1"/>
    <row r="381" ht="14.25" hidden="1"/>
    <row r="382" ht="14.25" hidden="1"/>
    <row r="383" ht="14.25" hidden="1"/>
    <row r="384" ht="14.25" hidden="1"/>
    <row r="385" ht="14.25" hidden="1"/>
    <row r="386" ht="14.25" hidden="1"/>
    <row r="387" ht="14.25" hidden="1"/>
    <row r="388" ht="14.25" hidden="1"/>
    <row r="389" ht="14.25" hidden="1"/>
    <row r="390" ht="14.25" hidden="1"/>
    <row r="391" ht="14.25" hidden="1"/>
    <row r="392" ht="14.25" hidden="1"/>
    <row r="393" ht="14.25" hidden="1"/>
    <row r="394" ht="14.25" hidden="1"/>
    <row r="395" ht="14.25" hidden="1"/>
    <row r="396" ht="14.25" hidden="1"/>
    <row r="397" ht="14.25" hidden="1"/>
    <row r="398" ht="14.25" hidden="1"/>
    <row r="399" ht="14.25" hidden="1"/>
    <row r="400" ht="14.25" hidden="1"/>
    <row r="401" ht="14.25" hidden="1"/>
    <row r="402" ht="14.25" hidden="1"/>
    <row r="403" ht="14.25" hidden="1"/>
    <row r="404" ht="14.25" hidden="1"/>
    <row r="405" ht="14.25" hidden="1"/>
    <row r="406" ht="14.25" hidden="1"/>
    <row r="407" ht="14.25" hidden="1"/>
    <row r="408" ht="14.25" hidden="1"/>
    <row r="409" ht="14.25" hidden="1"/>
    <row r="410" ht="14.25" hidden="1"/>
    <row r="411" ht="14.25" hidden="1"/>
    <row r="412" ht="14.25" hidden="1"/>
    <row r="413" ht="14.25" hidden="1"/>
    <row r="414" ht="14.25" hidden="1"/>
    <row r="415" ht="14.25" hidden="1"/>
    <row r="416" ht="14.25" hidden="1"/>
    <row r="417" ht="14.25" hidden="1"/>
    <row r="418" ht="14.25" hidden="1"/>
    <row r="419" ht="14.25" hidden="1"/>
    <row r="420" ht="14.25" hidden="1"/>
    <row r="421" ht="14.25" hidden="1"/>
    <row r="422" ht="14.25" hidden="1"/>
    <row r="423" ht="14.25" hidden="1"/>
    <row r="424" ht="14.25" hidden="1"/>
    <row r="425" ht="14.25" hidden="1"/>
    <row r="426" ht="14.25" hidden="1"/>
    <row r="427" ht="14.25" hidden="1"/>
    <row r="428" ht="14.25" hidden="1"/>
    <row r="429" ht="14.25" hidden="1"/>
    <row r="430" ht="14.25" hidden="1"/>
    <row r="431" ht="14.25" hidden="1"/>
    <row r="432" ht="14.25" hidden="1"/>
    <row r="433" ht="14.25" hidden="1"/>
    <row r="434" ht="14.25" hidden="1"/>
    <row r="435" ht="14.25" hidden="1"/>
    <row r="436" ht="14.25" hidden="1"/>
    <row r="437" ht="14.25" hidden="1"/>
    <row r="438" ht="14.25" hidden="1"/>
    <row r="439" ht="14.25" hidden="1"/>
    <row r="440" ht="14.25" hidden="1"/>
    <row r="441" ht="14.25" hidden="1"/>
    <row r="442" ht="14.25" hidden="1"/>
    <row r="443" ht="14.25" hidden="1"/>
    <row r="444" ht="14.25" hidden="1"/>
    <row r="445" ht="14.25" hidden="1"/>
    <row r="446" ht="14.25" hidden="1"/>
    <row r="447" ht="14.25" hidden="1"/>
    <row r="448" ht="14.25" hidden="1"/>
    <row r="449" ht="14.25" hidden="1"/>
    <row r="450" ht="14.25" hidden="1"/>
    <row r="451" ht="14.25" hidden="1"/>
    <row r="452" ht="14.25" hidden="1"/>
    <row r="453" ht="14.25" hidden="1"/>
    <row r="454" ht="14.25" hidden="1"/>
    <row r="455" ht="14.25" hidden="1"/>
    <row r="456" ht="14.25" hidden="1"/>
    <row r="457" ht="14.25" hidden="1"/>
    <row r="458" ht="14.25" hidden="1"/>
    <row r="459" ht="14.25" hidden="1"/>
    <row r="460" ht="14.25" hidden="1"/>
    <row r="461" ht="14.25" hidden="1"/>
    <row r="462" ht="14.25" hidden="1"/>
    <row r="463" ht="14.25" hidden="1"/>
    <row r="464" ht="14.25" hidden="1"/>
    <row r="465" ht="14.25" hidden="1"/>
    <row r="466" ht="14.25" hidden="1"/>
    <row r="467" ht="14.25" hidden="1"/>
    <row r="468" ht="14.25" hidden="1"/>
    <row r="469" ht="14.25" hidden="1"/>
    <row r="470" ht="14.25" hidden="1"/>
    <row r="471" ht="14.25" hidden="1"/>
    <row r="472" ht="14.25" hidden="1"/>
    <row r="473" ht="14.25" hidden="1"/>
    <row r="474" ht="14.25" hidden="1"/>
    <row r="475" ht="14.25" hidden="1"/>
    <row r="476" ht="14.25" hidden="1"/>
    <row r="477" ht="14.25" hidden="1"/>
    <row r="478" ht="14.25" hidden="1"/>
    <row r="479" ht="14.25" hidden="1"/>
    <row r="480" ht="14.25" hidden="1"/>
    <row r="481" ht="14.25" hidden="1"/>
    <row r="482" ht="14.25" hidden="1"/>
    <row r="483" ht="14.25" hidden="1"/>
    <row r="484" ht="14.25" hidden="1"/>
    <row r="485" ht="14.25" hidden="1"/>
    <row r="486" ht="14.25" hidden="1"/>
    <row r="487" ht="14.25" hidden="1"/>
    <row r="488" ht="14.25" hidden="1"/>
    <row r="489" ht="14.25" hidden="1"/>
    <row r="490" ht="14.25" hidden="1"/>
    <row r="491" ht="14.25" hidden="1"/>
    <row r="492" ht="14.25" hidden="1"/>
    <row r="493" ht="14.25" hidden="1"/>
    <row r="494" ht="14.25" hidden="1"/>
    <row r="495" ht="14.25" hidden="1"/>
    <row r="496" ht="14.25" hidden="1"/>
    <row r="497" ht="14.25" hidden="1"/>
    <row r="498" ht="14.25" hidden="1"/>
    <row r="499" ht="14.25" hidden="1"/>
    <row r="500" ht="14.25" hidden="1"/>
    <row r="501" ht="14.25" hidden="1"/>
    <row r="502" ht="14.25" hidden="1"/>
    <row r="503" ht="14.25" hidden="1"/>
    <row r="504" ht="14.25" hidden="1"/>
    <row r="505" ht="14.25" hidden="1"/>
    <row r="506" ht="14.25" hidden="1"/>
    <row r="507" ht="14.25" hidden="1"/>
    <row r="508" ht="14.25" hidden="1"/>
    <row r="509" ht="14.25" hidden="1"/>
    <row r="510" ht="14.25" hidden="1"/>
    <row r="511" ht="14.25" hidden="1"/>
    <row r="512" ht="14.25" hidden="1"/>
    <row r="513" ht="14.25" hidden="1"/>
    <row r="514" ht="14.25" hidden="1"/>
    <row r="515" ht="14.25" hidden="1"/>
    <row r="516" ht="14.25" hidden="1"/>
    <row r="517" ht="14.25" hidden="1"/>
    <row r="518" ht="14.25" hidden="1"/>
    <row r="519" ht="14.25" hidden="1"/>
    <row r="520" ht="14.25" hidden="1"/>
    <row r="521" ht="14.25" hidden="1"/>
    <row r="522" ht="14.25" hidden="1"/>
    <row r="523" ht="14.25" hidden="1"/>
    <row r="524" ht="14.25" hidden="1"/>
    <row r="525" ht="14.25" hidden="1"/>
    <row r="526" ht="14.25" hidden="1"/>
    <row r="527" ht="14.25" hidden="1"/>
    <row r="528" ht="14.25" hidden="1"/>
    <row r="529" ht="14.25" hidden="1"/>
    <row r="530" ht="14.25" hidden="1"/>
    <row r="531" ht="14.25" hidden="1"/>
    <row r="532" ht="14.25" hidden="1"/>
    <row r="533" ht="14.25" hidden="1"/>
    <row r="534" ht="14.25" hidden="1"/>
    <row r="535" ht="14.25" hidden="1"/>
    <row r="536" ht="14.25" hidden="1"/>
    <row r="537" ht="14.25" hidden="1"/>
    <row r="538" ht="14.25" hidden="1"/>
    <row r="539" ht="14.25" hidden="1"/>
    <row r="540" ht="14.25" hidden="1"/>
    <row r="541" ht="14.25" hidden="1"/>
    <row r="542" ht="14.25" hidden="1"/>
    <row r="543" ht="14.25" hidden="1"/>
    <row r="544" ht="14.25" hidden="1"/>
    <row r="545" ht="14.25" hidden="1"/>
    <row r="546" ht="14.25" hidden="1"/>
    <row r="547" ht="14.25" hidden="1"/>
    <row r="548" ht="14.25" hidden="1"/>
    <row r="549" ht="14.25" hidden="1"/>
    <row r="550" ht="14.25" hidden="1"/>
    <row r="551" ht="14.25" hidden="1"/>
    <row r="552" ht="14.25" hidden="1"/>
    <row r="553" ht="14.25" hidden="1"/>
    <row r="554" ht="14.25" hidden="1"/>
    <row r="555" ht="14.25" hidden="1"/>
    <row r="556" ht="14.25" hidden="1"/>
    <row r="557" ht="14.25" hidden="1"/>
    <row r="558" ht="14.25" hidden="1"/>
    <row r="559" ht="14.25" hidden="1"/>
    <row r="560" ht="14.25" hidden="1"/>
    <row r="561" ht="14.25" hidden="1"/>
    <row r="562" ht="14.25" hidden="1"/>
    <row r="563" ht="14.25" hidden="1"/>
    <row r="564" ht="14.25" hidden="1"/>
    <row r="565" ht="14.25" hidden="1"/>
    <row r="566" ht="14.25" hidden="1"/>
    <row r="567" ht="14.25" hidden="1"/>
    <row r="568" ht="14.25" hidden="1"/>
    <row r="569" ht="14.25" hidden="1"/>
    <row r="570" ht="14.25" hidden="1"/>
    <row r="571" ht="14.25" hidden="1"/>
    <row r="572" ht="14.25" hidden="1"/>
    <row r="573" ht="14.25" hidden="1"/>
    <row r="574" ht="14.25" hidden="1"/>
    <row r="575" ht="14.25" hidden="1"/>
    <row r="576" ht="14.25" hidden="1"/>
    <row r="577" ht="14.25" hidden="1"/>
    <row r="578" ht="14.25" hidden="1"/>
    <row r="579" ht="14.25" hidden="1"/>
    <row r="580" ht="14.25" hidden="1"/>
    <row r="581" ht="14.25" hidden="1"/>
    <row r="582" ht="14.25" hidden="1"/>
    <row r="583" ht="14.25" hidden="1"/>
    <row r="584" ht="14.25" hidden="1"/>
    <row r="585" ht="14.25" hidden="1"/>
    <row r="586" ht="14.25" hidden="1"/>
    <row r="587" ht="14.25" hidden="1"/>
    <row r="588" ht="14.25" hidden="1"/>
    <row r="589" ht="14.25" hidden="1"/>
    <row r="590" ht="14.25" hidden="1"/>
    <row r="591" ht="14.25" hidden="1"/>
    <row r="592" ht="14.25" hidden="1"/>
    <row r="593" ht="14.25" hidden="1"/>
    <row r="594" ht="14.25" hidden="1"/>
    <row r="595" ht="14.25" hidden="1"/>
    <row r="596" ht="14.25" hidden="1"/>
    <row r="597" ht="14.25" hidden="1"/>
    <row r="598" ht="14.25" hidden="1"/>
    <row r="599" ht="14.25" hidden="1"/>
    <row r="600" ht="14.25" hidden="1"/>
    <row r="601" ht="14.25" hidden="1"/>
    <row r="602" ht="14.25" hidden="1"/>
    <row r="603" ht="14.25" hidden="1"/>
    <row r="604" ht="14.25" hidden="1"/>
    <row r="605" ht="14.25" hidden="1"/>
    <row r="606" ht="14.25" hidden="1"/>
    <row r="607" ht="14.25" hidden="1"/>
    <row r="608" ht="14.25" hidden="1"/>
    <row r="609" ht="14.25" hidden="1"/>
    <row r="610" ht="14.25" hidden="1"/>
    <row r="611" ht="14.25" hidden="1"/>
    <row r="612" ht="14.25" hidden="1"/>
    <row r="613" ht="14.25" hidden="1"/>
    <row r="614" ht="14.25" hidden="1"/>
    <row r="615" ht="14.25" hidden="1"/>
    <row r="616" ht="14.25" hidden="1"/>
    <row r="617" ht="14.25" hidden="1"/>
    <row r="618" ht="14.25" hidden="1"/>
    <row r="619" ht="14.25" hidden="1"/>
    <row r="620" ht="14.25" hidden="1"/>
    <row r="621" ht="14.25" hidden="1"/>
    <row r="622" ht="14.25" hidden="1"/>
    <row r="623" ht="14.25" hidden="1"/>
    <row r="624" ht="14.25" hidden="1"/>
    <row r="625" ht="14.25" hidden="1"/>
    <row r="626" ht="14.25" hidden="1"/>
    <row r="627" ht="14.25" hidden="1"/>
    <row r="628" ht="14.25" hidden="1"/>
    <row r="629" ht="14.25" hidden="1"/>
    <row r="630" ht="14.25" hidden="1"/>
    <row r="631" ht="14.25" hidden="1"/>
    <row r="632" ht="14.25" hidden="1"/>
    <row r="633" ht="14.25" hidden="1"/>
    <row r="634" ht="14.25" hidden="1"/>
    <row r="635" ht="14.25" hidden="1"/>
    <row r="636" ht="14.25" hidden="1"/>
    <row r="637" ht="14.25" hidden="1"/>
    <row r="638" ht="14.25" hidden="1"/>
    <row r="639" ht="14.25" hidden="1"/>
    <row r="640" ht="14.25" hidden="1"/>
    <row r="641" ht="14.25" hidden="1"/>
    <row r="642" ht="14.25" hidden="1"/>
    <row r="643" ht="14.25" hidden="1"/>
    <row r="644" ht="14.25" hidden="1"/>
    <row r="645" ht="14.25" hidden="1"/>
    <row r="646" ht="14.25" hidden="1"/>
    <row r="647" ht="14.25" hidden="1"/>
    <row r="648" ht="14.25" hidden="1"/>
    <row r="649" ht="14.25" hidden="1"/>
    <row r="650" ht="14.25" hidden="1"/>
    <row r="651" ht="14.25" hidden="1"/>
    <row r="652" ht="14.25" hidden="1"/>
    <row r="653" ht="14.25" hidden="1"/>
    <row r="654" ht="14.25" hidden="1"/>
    <row r="655" ht="14.25" hidden="1"/>
    <row r="656" ht="14.25" hidden="1"/>
    <row r="657" ht="14.25" hidden="1"/>
    <row r="658" ht="14.25" hidden="1"/>
    <row r="659" ht="14.25" hidden="1"/>
    <row r="660" ht="14.25" hidden="1"/>
    <row r="661" ht="14.25" hidden="1"/>
    <row r="662" ht="14.25" hidden="1"/>
    <row r="663" ht="14.25" hidden="1"/>
    <row r="664" ht="14.25" hidden="1"/>
    <row r="665" ht="14.25" hidden="1"/>
    <row r="666" ht="14.25" hidden="1"/>
    <row r="667" ht="14.25" hidden="1"/>
    <row r="668" ht="14.25" hidden="1"/>
    <row r="669" ht="14.25" hidden="1"/>
    <row r="670" ht="14.25" hidden="1"/>
    <row r="671" ht="14.25" hidden="1"/>
    <row r="672" ht="14.25" hidden="1"/>
    <row r="673" ht="14.25" hidden="1"/>
    <row r="674" ht="14.25" hidden="1"/>
    <row r="675" ht="14.25" hidden="1"/>
    <row r="676" ht="14.25" hidden="1"/>
    <row r="677" ht="14.25" hidden="1"/>
    <row r="678" ht="14.25" hidden="1"/>
    <row r="679" ht="14.25" hidden="1"/>
    <row r="680" ht="14.25" hidden="1"/>
    <row r="681" ht="14.25" hidden="1"/>
    <row r="682" ht="14.25" hidden="1"/>
    <row r="683" ht="14.25" hidden="1"/>
    <row r="684" ht="14.25" hidden="1"/>
    <row r="685" ht="14.25" hidden="1"/>
    <row r="686" ht="14.25" hidden="1"/>
    <row r="687" ht="14.25" hidden="1"/>
    <row r="688" ht="14.25" hidden="1"/>
    <row r="689" ht="14.25" hidden="1"/>
    <row r="690" ht="14.25" hidden="1"/>
    <row r="691" ht="14.25" hidden="1"/>
    <row r="692" ht="14.25" hidden="1"/>
    <row r="693" ht="14.25" hidden="1"/>
    <row r="694" ht="14.25" hidden="1"/>
    <row r="695" ht="14.25" hidden="1"/>
    <row r="696" ht="14.25" hidden="1"/>
    <row r="697" ht="14.25" hidden="1"/>
    <row r="698" ht="14.25" hidden="1"/>
    <row r="699" ht="14.25" hidden="1"/>
    <row r="700" ht="14.25" hidden="1"/>
    <row r="701" ht="14.25" hidden="1"/>
    <row r="702" ht="14.25" hidden="1"/>
    <row r="703" ht="14.25" hidden="1"/>
    <row r="704" ht="14.25" hidden="1"/>
    <row r="705" ht="14.25" hidden="1"/>
    <row r="706" ht="14.25" hidden="1"/>
    <row r="707" ht="14.25" hidden="1"/>
    <row r="708" ht="14.25" hidden="1"/>
    <row r="709" ht="14.25" hidden="1"/>
    <row r="710" ht="14.25" hidden="1"/>
    <row r="711" ht="14.25" hidden="1"/>
    <row r="712" ht="14.25" hidden="1"/>
    <row r="713" ht="14.25" hidden="1"/>
    <row r="714" ht="14.25" hidden="1"/>
    <row r="715" ht="14.25" hidden="1"/>
    <row r="716" ht="14.25" hidden="1"/>
    <row r="717" ht="14.25" hidden="1"/>
    <row r="718" ht="14.25" hidden="1"/>
    <row r="719" ht="14.25" hidden="1"/>
    <row r="720" ht="14.25" hidden="1"/>
    <row r="721" ht="14.25" hidden="1"/>
    <row r="722" ht="14.25" hidden="1"/>
    <row r="723" ht="14.25" hidden="1"/>
    <row r="724" ht="14.25" hidden="1"/>
    <row r="725" ht="14.25" hidden="1"/>
    <row r="726" ht="14.25" hidden="1"/>
    <row r="727" ht="14.25" hidden="1"/>
    <row r="728" ht="14.25" hidden="1"/>
    <row r="729" ht="14.25" hidden="1"/>
    <row r="730" ht="14.25" hidden="1"/>
    <row r="731" ht="14.25" hidden="1"/>
    <row r="732" ht="14.25" hidden="1"/>
    <row r="733" ht="14.25" hidden="1"/>
    <row r="734" ht="14.25" hidden="1"/>
    <row r="735" ht="14.25" hidden="1"/>
    <row r="736" ht="14.25" hidden="1"/>
    <row r="737" ht="14.25" hidden="1"/>
    <row r="738" ht="14.25" hidden="1"/>
    <row r="739" ht="14.25" hidden="1"/>
    <row r="740" ht="14.25" hidden="1"/>
    <row r="741" ht="14.25" hidden="1"/>
    <row r="742" ht="14.25" hidden="1"/>
    <row r="743" ht="14.25" hidden="1"/>
    <row r="744" ht="14.25" hidden="1"/>
    <row r="745" ht="14.25" hidden="1"/>
    <row r="746" ht="14.25" hidden="1"/>
    <row r="747" ht="14.25" hidden="1"/>
    <row r="748" ht="14.25" hidden="1"/>
    <row r="749" ht="14.25" hidden="1"/>
    <row r="750" ht="14.25" hidden="1"/>
    <row r="751" ht="14.25" hidden="1"/>
    <row r="752" ht="14.25" hidden="1"/>
    <row r="753" ht="14.25" hidden="1"/>
    <row r="754" ht="14.25" hidden="1"/>
    <row r="755" ht="14.25" hidden="1"/>
    <row r="756" ht="14.25" hidden="1"/>
    <row r="757" ht="14.25" hidden="1"/>
    <row r="758" ht="14.25" hidden="1"/>
    <row r="759" ht="14.25" hidden="1"/>
    <row r="760" ht="14.25" hidden="1"/>
    <row r="761" ht="14.25" hidden="1"/>
    <row r="762" ht="14.25" hidden="1"/>
    <row r="763" ht="14.25" hidden="1"/>
    <row r="764" ht="14.25" hidden="1"/>
    <row r="765" ht="14.25" hidden="1"/>
    <row r="766" ht="14.25" hidden="1"/>
    <row r="767" ht="14.25" hidden="1"/>
    <row r="768" ht="14.25" hidden="1"/>
    <row r="769" ht="14.25" hidden="1"/>
    <row r="770" ht="14.25" hidden="1"/>
    <row r="771" ht="14.25" hidden="1"/>
    <row r="772" ht="14.25" hidden="1"/>
    <row r="773" ht="14.25" hidden="1"/>
    <row r="774" ht="14.25" hidden="1"/>
    <row r="775" ht="14.25" hidden="1"/>
    <row r="776" ht="14.25" hidden="1"/>
    <row r="777" ht="14.25" hidden="1"/>
    <row r="778" ht="14.25" hidden="1"/>
    <row r="779" ht="14.25" hidden="1"/>
    <row r="780" ht="14.25" hidden="1"/>
    <row r="781" ht="14.25" hidden="1"/>
    <row r="782" ht="14.25" hidden="1"/>
    <row r="783" ht="14.25" hidden="1"/>
    <row r="784" ht="14.25" hidden="1"/>
    <row r="785" ht="14.25" hidden="1"/>
    <row r="786" ht="14.25" hidden="1"/>
    <row r="787" ht="14.25" hidden="1"/>
    <row r="788" ht="14.25" hidden="1"/>
    <row r="789" ht="14.25" hidden="1"/>
    <row r="790" ht="14.25" hidden="1"/>
    <row r="791" ht="14.25" hidden="1"/>
    <row r="792" ht="14.25" hidden="1"/>
    <row r="793" ht="14.25" hidden="1"/>
    <row r="794" ht="14.25" hidden="1"/>
    <row r="795" ht="14.25" hidden="1"/>
    <row r="796" ht="14.25" hidden="1"/>
    <row r="797" ht="14.25" hidden="1"/>
    <row r="798" ht="14.25" hidden="1"/>
    <row r="799" ht="14.25" hidden="1"/>
    <row r="800" ht="14.25" hidden="1"/>
    <row r="801" ht="14.25" hidden="1"/>
    <row r="802" ht="14.25" hidden="1"/>
    <row r="803" ht="14.25" hidden="1"/>
    <row r="804" ht="14.25" hidden="1"/>
    <row r="805" ht="14.25" hidden="1"/>
    <row r="806" ht="14.25" hidden="1"/>
    <row r="807" ht="14.25" hidden="1"/>
    <row r="808" ht="14.25" hidden="1"/>
    <row r="809" ht="14.25" hidden="1"/>
    <row r="810" ht="14.25" hidden="1"/>
    <row r="811" ht="14.25" hidden="1"/>
    <row r="812" ht="14.25" hidden="1"/>
    <row r="813" ht="14.25" hidden="1"/>
    <row r="814" ht="14.25" hidden="1"/>
    <row r="815" ht="14.25" hidden="1"/>
    <row r="816" ht="14.25" hidden="1"/>
    <row r="817" ht="14.25" hidden="1"/>
    <row r="818" ht="14.25" hidden="1"/>
    <row r="819" ht="14.25" hidden="1"/>
    <row r="820" ht="14.25" hidden="1"/>
    <row r="821" ht="14.25" hidden="1"/>
    <row r="822" ht="14.25" hidden="1"/>
    <row r="823" ht="14.25" hidden="1"/>
    <row r="824" ht="14.25" hidden="1"/>
    <row r="825" ht="14.25" hidden="1"/>
    <row r="826" ht="14.25" hidden="1"/>
    <row r="827" ht="14.25" hidden="1"/>
    <row r="828" ht="14.25" hidden="1"/>
    <row r="829" ht="14.25" hidden="1"/>
    <row r="830" ht="14.25" hidden="1"/>
    <row r="831" ht="14.25" hidden="1"/>
    <row r="832" ht="14.25" hidden="1"/>
    <row r="833" ht="14.25" hidden="1"/>
    <row r="834" ht="14.25" hidden="1"/>
    <row r="835" ht="14.25" hidden="1"/>
    <row r="836" ht="14.25" hidden="1"/>
    <row r="837" ht="14.25" hidden="1"/>
    <row r="838" ht="14.25" hidden="1"/>
    <row r="839" ht="14.25" hidden="1"/>
    <row r="840" ht="14.25" hidden="1"/>
    <row r="841" ht="14.25" hidden="1"/>
    <row r="842" ht="14.25" hidden="1"/>
    <row r="843" ht="14.25" hidden="1"/>
    <row r="844" ht="14.25" hidden="1"/>
    <row r="845" ht="14.25" hidden="1"/>
    <row r="846" ht="14.25" hidden="1"/>
    <row r="847" ht="14.25" hidden="1"/>
    <row r="848" ht="14.25" hidden="1"/>
    <row r="849" ht="14.25" hidden="1"/>
    <row r="850" ht="14.25" hidden="1"/>
    <row r="851" ht="14.25" hidden="1"/>
    <row r="852" ht="14.25" hidden="1"/>
    <row r="853" ht="14.25" hidden="1"/>
    <row r="854" ht="14.25" hidden="1"/>
    <row r="855" ht="14.25" hidden="1"/>
    <row r="856" ht="14.25" hidden="1"/>
    <row r="857" ht="14.25" hidden="1"/>
    <row r="858" ht="14.25" hidden="1"/>
    <row r="859" ht="14.25" hidden="1"/>
    <row r="860" ht="14.25" hidden="1"/>
    <row r="861" ht="14.25" hidden="1"/>
    <row r="862" ht="14.25" hidden="1"/>
    <row r="863" ht="14.25" hidden="1"/>
    <row r="864" ht="14.25" hidden="1"/>
    <row r="865" ht="14.25" hidden="1"/>
    <row r="866" ht="14.25" hidden="1"/>
    <row r="867" ht="14.25" hidden="1"/>
    <row r="868" ht="14.25" hidden="1"/>
    <row r="869" ht="14.25" hidden="1"/>
    <row r="870" ht="14.25" hidden="1"/>
    <row r="871" ht="14.25" hidden="1"/>
    <row r="872" ht="14.25" hidden="1"/>
    <row r="873" ht="14.25" hidden="1"/>
    <row r="874" ht="14.25" hidden="1"/>
    <row r="875" ht="14.25" hidden="1"/>
    <row r="876" ht="14.25" hidden="1"/>
    <row r="877" ht="14.25" hidden="1"/>
    <row r="878" ht="14.25" hidden="1"/>
    <row r="879" ht="14.25" hidden="1"/>
    <row r="880" ht="14.25" hidden="1"/>
    <row r="881" ht="14.25" hidden="1"/>
    <row r="882" ht="14.25" hidden="1"/>
    <row r="883" ht="14.25" hidden="1"/>
    <row r="884" ht="14.25" hidden="1"/>
    <row r="885" ht="14.25" hidden="1"/>
    <row r="886" ht="14.25" hidden="1"/>
    <row r="887" ht="14.25" hidden="1"/>
    <row r="888" ht="14.25" hidden="1"/>
    <row r="889" ht="14.25" hidden="1"/>
    <row r="890" ht="14.25" hidden="1"/>
    <row r="891" ht="14.25" hidden="1"/>
    <row r="892" ht="14.25" hidden="1"/>
    <row r="893" ht="14.25" hidden="1"/>
    <row r="894" ht="14.25" hidden="1"/>
    <row r="895" ht="14.25" hidden="1"/>
    <row r="896" ht="14.25" hidden="1"/>
    <row r="897" ht="14.25" hidden="1"/>
    <row r="898" ht="14.25" hidden="1"/>
    <row r="899" ht="14.25" hidden="1"/>
    <row r="900" ht="14.25" hidden="1"/>
    <row r="901" ht="14.25" hidden="1"/>
    <row r="902" ht="14.25" hidden="1"/>
    <row r="903" ht="14.25" hidden="1"/>
    <row r="904" ht="14.25" hidden="1"/>
    <row r="905" ht="14.25" hidden="1"/>
    <row r="906" ht="14.25" hidden="1"/>
    <row r="907" ht="14.25" hidden="1"/>
    <row r="908" ht="14.25" hidden="1"/>
    <row r="909" ht="14.25" hidden="1"/>
    <row r="910" ht="14.25" hidden="1"/>
    <row r="911" ht="14.25" hidden="1"/>
    <row r="912" ht="14.25" hidden="1"/>
    <row r="913" ht="14.25" hidden="1"/>
    <row r="914" ht="14.25" hidden="1"/>
    <row r="915" ht="14.25" hidden="1"/>
    <row r="916" ht="14.25" hidden="1"/>
    <row r="917" ht="14.25" hidden="1"/>
    <row r="918" ht="14.25" hidden="1"/>
    <row r="919" ht="14.25" hidden="1"/>
    <row r="920" ht="14.25" hidden="1"/>
    <row r="921" ht="14.25" hidden="1"/>
    <row r="922" ht="14.25" hidden="1"/>
    <row r="923" ht="14.25" hidden="1"/>
    <row r="924" ht="14.25" hidden="1"/>
    <row r="925" ht="14.25" hidden="1"/>
    <row r="926" ht="14.25" hidden="1"/>
    <row r="927" ht="14.25" hidden="1"/>
    <row r="928" ht="14.25" hidden="1"/>
    <row r="929" ht="14.25" hidden="1"/>
    <row r="930" ht="14.25" hidden="1"/>
    <row r="931" ht="14.25" hidden="1"/>
    <row r="932" ht="14.25" hidden="1"/>
    <row r="933" ht="14.25" hidden="1"/>
    <row r="934" ht="14.25" hidden="1"/>
    <row r="935" ht="14.25" hidden="1"/>
    <row r="936" ht="14.25" hidden="1"/>
    <row r="937" ht="14.25" hidden="1"/>
    <row r="938" ht="14.25" hidden="1"/>
    <row r="939" ht="14.25" hidden="1"/>
    <row r="940" ht="14.25" hidden="1"/>
    <row r="941" ht="14.25" hidden="1"/>
    <row r="942" ht="14.25" hidden="1"/>
    <row r="943" ht="14.25" hidden="1"/>
    <row r="944" ht="14.25" hidden="1"/>
    <row r="945" ht="14.25" hidden="1"/>
    <row r="946" ht="14.25" hidden="1"/>
    <row r="947" ht="14.25" hidden="1"/>
    <row r="948" ht="14.25" hidden="1"/>
    <row r="949" ht="14.25" hidden="1"/>
    <row r="950" ht="14.25" hidden="1"/>
    <row r="951" ht="14.25" hidden="1"/>
    <row r="952" ht="14.25" hidden="1"/>
    <row r="953" ht="14.25" hidden="1"/>
    <row r="954" ht="14.25" hidden="1"/>
    <row r="955" ht="14.25" hidden="1"/>
    <row r="956" ht="14.25" hidden="1"/>
    <row r="957" ht="14.25" hidden="1"/>
    <row r="958" ht="14.25" hidden="1"/>
    <row r="959" ht="14.25" hidden="1"/>
    <row r="960" ht="14.25" hidden="1"/>
    <row r="961" ht="14.25" hidden="1"/>
    <row r="962" ht="14.25" hidden="1"/>
    <row r="963" ht="14.25" hidden="1"/>
    <row r="964" ht="14.25" hidden="1"/>
    <row r="965" ht="14.25" hidden="1"/>
    <row r="966" ht="14.25" hidden="1"/>
    <row r="967" ht="14.25" hidden="1"/>
    <row r="968" ht="14.25" hidden="1"/>
    <row r="969" ht="14.25" hidden="1"/>
    <row r="970" ht="14.25" hidden="1"/>
    <row r="971" ht="14.25" hidden="1"/>
    <row r="972" ht="14.25" hidden="1"/>
    <row r="973" ht="14.25" hidden="1"/>
    <row r="974" ht="14.25" hidden="1"/>
    <row r="975" ht="14.25" hidden="1"/>
    <row r="976" ht="14.25" hidden="1"/>
    <row r="977" ht="14.25" hidden="1"/>
    <row r="978" ht="14.25" hidden="1"/>
    <row r="979" ht="14.25" hidden="1"/>
    <row r="980" ht="14.25" hidden="1"/>
    <row r="981" ht="14.25" hidden="1"/>
    <row r="982" ht="14.25" hidden="1"/>
    <row r="983" ht="14.25" hidden="1"/>
    <row r="984" ht="14.25" hidden="1"/>
    <row r="985" ht="14.25" hidden="1"/>
    <row r="986" ht="14.25" hidden="1"/>
    <row r="987" ht="14.25" hidden="1"/>
    <row r="988" ht="14.25" hidden="1"/>
    <row r="989" ht="14.25" hidden="1"/>
    <row r="990" ht="14.25" hidden="1"/>
    <row r="991" ht="14.25" hidden="1"/>
    <row r="992" ht="14.25" hidden="1"/>
    <row r="993" ht="14.25" hidden="1"/>
    <row r="994" ht="14.25" hidden="1"/>
    <row r="995" ht="14.25" hidden="1"/>
    <row r="996" ht="14.25" hidden="1"/>
    <row r="997" ht="14.25" hidden="1"/>
    <row r="998" ht="14.25" hidden="1"/>
    <row r="999" ht="14.25" hidden="1"/>
    <row r="1000" ht="14.25" hidden="1"/>
    <row r="1001" ht="14.25" hidden="1"/>
    <row r="1002" ht="14.25" hidden="1"/>
    <row r="1003" ht="14.25" hidden="1"/>
    <row r="1004" ht="14.25" hidden="1"/>
    <row r="1005" ht="14.25" hidden="1"/>
    <row r="1006" ht="14.25" hidden="1"/>
    <row r="1007" ht="14.25" hidden="1"/>
    <row r="1008" ht="14.25" hidden="1"/>
    <row r="1009" ht="14.25" hidden="1"/>
    <row r="1010" ht="14.25" hidden="1"/>
    <row r="1011" ht="14.25" hidden="1"/>
    <row r="1012" ht="14.25" hidden="1"/>
    <row r="1013" ht="14.25" hidden="1"/>
    <row r="1014" ht="14.25" hidden="1"/>
    <row r="1015" ht="14.25" hidden="1"/>
    <row r="1016" ht="14.25" hidden="1"/>
    <row r="1017" ht="14.25" hidden="1"/>
    <row r="1018" ht="14.25" hidden="1"/>
    <row r="1019" ht="14.25" hidden="1"/>
    <row r="1020" ht="14.25" hidden="1"/>
    <row r="1021" ht="14.25" hidden="1"/>
    <row r="1022" ht="14.25" hidden="1"/>
    <row r="1023" ht="14.25" hidden="1"/>
    <row r="1024" ht="14.25" hidden="1"/>
    <row r="1025" ht="14.25" hidden="1"/>
    <row r="1026" ht="14.25" hidden="1"/>
    <row r="1027" ht="14.25" hidden="1"/>
    <row r="1028" ht="14.25" hidden="1"/>
    <row r="1029" ht="14.25" hidden="1"/>
    <row r="1030" ht="14.25" hidden="1"/>
    <row r="1031" ht="14.25" hidden="1"/>
    <row r="1032" ht="14.25" hidden="1"/>
    <row r="1033" ht="14.25" hidden="1"/>
    <row r="1034" ht="14.25" hidden="1"/>
    <row r="1035" ht="14.25" hidden="1"/>
    <row r="1036" ht="14.25" hidden="1"/>
    <row r="1037" ht="14.25" hidden="1"/>
    <row r="1038" ht="14.25" hidden="1"/>
    <row r="1039" ht="14.25" hidden="1"/>
    <row r="1040" ht="14.25" hidden="1"/>
    <row r="1041" ht="14.25" hidden="1"/>
    <row r="1042" ht="14.25" hidden="1"/>
    <row r="1043" ht="14.25" hidden="1"/>
    <row r="1044" ht="14.25" hidden="1"/>
    <row r="1045" ht="14.25" hidden="1"/>
    <row r="1046" ht="14.25" hidden="1"/>
    <row r="1047" ht="14.25" hidden="1"/>
    <row r="1048" ht="14.25" hidden="1"/>
    <row r="1049" ht="14.25" hidden="1"/>
    <row r="1050" ht="14.25" hidden="1"/>
    <row r="1051" ht="14.25" hidden="1"/>
    <row r="1052" ht="14.25" hidden="1"/>
    <row r="1053" ht="14.25" hidden="1"/>
    <row r="1054" ht="14.25" hidden="1"/>
    <row r="1055" ht="14.25" hidden="1"/>
    <row r="1056" ht="14.25" hidden="1"/>
    <row r="1057" ht="14.25" hidden="1"/>
    <row r="1058" ht="14.25" hidden="1"/>
    <row r="1059" ht="14.25" hidden="1"/>
    <row r="1060" ht="14.25" hidden="1"/>
    <row r="1061" ht="14.25" hidden="1"/>
    <row r="1062" ht="14.25" hidden="1"/>
    <row r="1063" ht="14.25" hidden="1"/>
    <row r="1064" ht="14.25" hidden="1"/>
    <row r="1065" ht="14.25" hidden="1"/>
    <row r="1066" ht="14.25" hidden="1"/>
    <row r="1067" ht="14.25" hidden="1"/>
    <row r="1068" ht="14.25" hidden="1"/>
    <row r="1069" ht="14.25" hidden="1"/>
    <row r="1070" ht="14.25" hidden="1"/>
    <row r="1071" ht="14.25" hidden="1"/>
    <row r="1072" ht="14.25" hidden="1"/>
    <row r="1073" ht="14.25" hidden="1"/>
    <row r="1074" ht="14.25" hidden="1"/>
    <row r="1075" ht="14.25" hidden="1"/>
    <row r="1076" ht="14.25" hidden="1"/>
    <row r="1077" ht="14.25" hidden="1"/>
    <row r="1078" ht="14.25" hidden="1"/>
    <row r="1079" ht="14.25" hidden="1"/>
    <row r="1080" ht="14.25" hidden="1"/>
    <row r="1081" ht="14.25" hidden="1"/>
    <row r="1082" ht="14.25" hidden="1"/>
    <row r="1083" ht="14.25" hidden="1"/>
    <row r="1084" ht="14.25" hidden="1"/>
    <row r="1085" ht="14.25" hidden="1"/>
    <row r="1086" ht="14.25" hidden="1"/>
    <row r="1087" ht="14.25" hidden="1"/>
    <row r="1088" ht="14.25" hidden="1"/>
    <row r="1089" ht="14.25" hidden="1"/>
    <row r="1090" ht="14.25" hidden="1"/>
    <row r="1091" ht="14.25" hidden="1"/>
    <row r="1092" ht="14.25" hidden="1"/>
    <row r="1093" ht="14.25" hidden="1"/>
    <row r="1094" ht="14.25" hidden="1"/>
    <row r="1095" ht="14.25" hidden="1"/>
    <row r="1096" ht="14.25" hidden="1"/>
    <row r="1097" ht="14.25" hidden="1"/>
    <row r="1098" ht="14.25" hidden="1"/>
    <row r="1099" ht="14.25" hidden="1"/>
    <row r="1100" ht="14.25" hidden="1"/>
    <row r="1101" ht="14.25" hidden="1"/>
    <row r="1102" ht="14.25" hidden="1"/>
    <row r="1103" ht="14.25" hidden="1"/>
    <row r="1104" ht="14.25" hidden="1"/>
    <row r="1105" ht="14.25" hidden="1"/>
    <row r="1106" ht="14.25" hidden="1"/>
    <row r="1107" ht="14.25" hidden="1"/>
    <row r="1108" ht="14.25" hidden="1"/>
    <row r="1109" ht="14.25" hidden="1"/>
    <row r="1110" ht="14.25" hidden="1"/>
    <row r="1111" ht="14.25" hidden="1"/>
    <row r="1112" ht="14.25" hidden="1"/>
    <row r="1113" ht="14.25" hidden="1"/>
    <row r="1114" ht="14.25" hidden="1"/>
    <row r="1115" ht="14.25" hidden="1"/>
    <row r="1116" ht="14.25" hidden="1"/>
    <row r="1117" ht="14.25" hidden="1"/>
    <row r="1118" ht="14.25" hidden="1"/>
    <row r="1119" ht="14.25" hidden="1"/>
    <row r="1120" ht="14.25" hidden="1"/>
    <row r="1121" ht="14.25" hidden="1"/>
    <row r="1122" ht="14.25" hidden="1"/>
    <row r="1123" ht="14.25" hidden="1"/>
    <row r="1124" ht="14.25" hidden="1"/>
    <row r="1125" ht="14.25" hidden="1"/>
    <row r="1126" ht="14.25" hidden="1"/>
    <row r="1127" ht="14.25" hidden="1"/>
    <row r="1128" ht="14.25" hidden="1"/>
    <row r="1129" ht="14.25" hidden="1"/>
    <row r="1130" ht="14.25" hidden="1"/>
    <row r="1131" ht="14.25" hidden="1"/>
    <row r="1132" ht="14.25" hidden="1"/>
    <row r="1133" ht="14.25" hidden="1"/>
    <row r="1134" ht="14.25" hidden="1"/>
    <row r="1135" ht="14.25" hidden="1"/>
    <row r="1136" ht="14.25" hidden="1"/>
    <row r="1137" ht="14.25" hidden="1"/>
    <row r="1138" ht="14.25" hidden="1"/>
    <row r="1139" ht="14.25" hidden="1"/>
    <row r="1140" ht="14.25" hidden="1"/>
    <row r="1141" ht="14.25" hidden="1"/>
    <row r="1142" ht="14.25" hidden="1"/>
    <row r="1143" ht="14.25" hidden="1"/>
    <row r="1144" ht="14.25" hidden="1"/>
    <row r="1145" ht="14.25" hidden="1"/>
    <row r="1146" ht="14.25" hidden="1"/>
    <row r="1147" ht="14.25" hidden="1"/>
    <row r="1148" ht="14.25" hidden="1"/>
    <row r="1149" ht="14.25" hidden="1"/>
    <row r="1150" ht="14.25" hidden="1"/>
    <row r="1151" ht="14.25" hidden="1"/>
    <row r="1152" ht="14.25" hidden="1"/>
    <row r="1153" ht="14.25" hidden="1"/>
    <row r="1154" ht="14.25" hidden="1"/>
    <row r="1155" ht="14.25" hidden="1"/>
    <row r="1156" ht="14.25" hidden="1"/>
    <row r="1157" ht="14.25" hidden="1"/>
    <row r="1158" ht="14.25" hidden="1"/>
    <row r="1159" ht="14.25" hidden="1"/>
    <row r="1160" ht="14.25" hidden="1"/>
    <row r="1161" ht="14.25" hidden="1"/>
    <row r="1162" ht="14.25" hidden="1"/>
    <row r="1163" ht="14.25" hidden="1"/>
    <row r="1164" ht="14.25" hidden="1"/>
    <row r="1165" ht="14.25" hidden="1"/>
    <row r="1166" ht="14.25" hidden="1"/>
    <row r="1167" ht="14.25" hidden="1"/>
    <row r="1168" ht="14.25" hidden="1"/>
    <row r="1169" ht="14.25" hidden="1"/>
    <row r="1170" ht="14.25" hidden="1"/>
    <row r="1171" ht="14.25" hidden="1"/>
    <row r="1172" ht="14.25" hidden="1"/>
    <row r="1173" ht="14.25" hidden="1"/>
    <row r="1174" ht="14.25" hidden="1"/>
    <row r="1175" ht="14.25" hidden="1"/>
    <row r="1176" ht="14.25" hidden="1"/>
    <row r="1177" ht="14.25" hidden="1"/>
    <row r="1178" ht="14.25" hidden="1"/>
    <row r="1179" ht="14.25" hidden="1"/>
    <row r="1180" ht="14.25" hidden="1"/>
    <row r="1181" ht="14.25" hidden="1"/>
    <row r="1182" ht="14.25" hidden="1"/>
    <row r="1183" ht="14.25" hidden="1"/>
    <row r="1184" ht="14.25" hidden="1"/>
    <row r="1185" ht="14.25" hidden="1"/>
    <row r="1186" ht="14.25" hidden="1"/>
    <row r="1187" ht="14.25" hidden="1"/>
    <row r="1188" ht="14.25" hidden="1"/>
    <row r="1189" ht="14.25" hidden="1"/>
    <row r="1190" ht="14.25" hidden="1"/>
    <row r="1191" ht="14.25" hidden="1"/>
    <row r="1192" ht="14.25" hidden="1"/>
    <row r="1193" ht="14.25" hidden="1"/>
    <row r="1194" ht="14.25" hidden="1"/>
    <row r="1195" ht="14.25" hidden="1"/>
    <row r="1196" ht="14.25" hidden="1"/>
    <row r="1197" ht="14.25" hidden="1"/>
    <row r="1198" ht="14.25" hidden="1"/>
    <row r="1199" ht="14.25" hidden="1"/>
    <row r="1200" ht="14.25" hidden="1"/>
    <row r="1201" ht="14.25" hidden="1"/>
    <row r="1202" ht="14.25" hidden="1"/>
    <row r="1203" ht="14.25" hidden="1"/>
    <row r="1204" ht="14.25" hidden="1"/>
    <row r="1205" ht="14.25" hidden="1"/>
    <row r="1206" ht="14.25" hidden="1"/>
    <row r="1207" ht="14.25" hidden="1"/>
    <row r="1208" ht="14.25" hidden="1"/>
    <row r="1209" ht="14.25" hidden="1"/>
    <row r="1210" ht="14.25" hidden="1"/>
    <row r="1211" ht="14.25" hidden="1"/>
    <row r="1212" ht="14.25" hidden="1"/>
    <row r="1213" ht="14.25" hidden="1"/>
    <row r="1214" ht="14.25" hidden="1"/>
    <row r="1215" ht="14.25" hidden="1"/>
    <row r="1216" ht="14.25" hidden="1"/>
    <row r="1217" ht="14.25" hidden="1"/>
    <row r="1218" ht="14.25" hidden="1"/>
    <row r="1219" ht="14.25" hidden="1"/>
    <row r="1220" ht="14.25" hidden="1"/>
    <row r="1221" ht="14.25" hidden="1"/>
    <row r="1222" ht="14.25" hidden="1"/>
    <row r="1223" ht="14.25" hidden="1"/>
    <row r="1224" ht="14.25" hidden="1"/>
    <row r="1225" ht="14.25" hidden="1"/>
    <row r="1226" ht="14.25" hidden="1"/>
    <row r="1227" ht="14.25" hidden="1"/>
    <row r="1228" ht="14.25" hidden="1"/>
    <row r="1229" ht="14.25" hidden="1"/>
    <row r="1230" ht="14.25" hidden="1"/>
    <row r="1231" ht="14.25" hidden="1"/>
    <row r="1232" ht="14.25" hidden="1"/>
    <row r="1233" ht="14.25" hidden="1"/>
    <row r="1234" ht="14.25" hidden="1"/>
    <row r="1235" ht="14.25" hidden="1"/>
    <row r="1236" ht="14.25" hidden="1"/>
    <row r="1237" ht="14.25" hidden="1"/>
    <row r="1238" ht="14.25" hidden="1"/>
    <row r="1239" ht="14.25" hidden="1"/>
    <row r="1240" ht="14.25" hidden="1"/>
    <row r="1241" ht="14.25" hidden="1"/>
    <row r="1242" ht="14.25" hidden="1"/>
    <row r="1243" ht="14.25" hidden="1"/>
    <row r="1244" ht="14.25" hidden="1"/>
    <row r="1245" ht="14.25" hidden="1"/>
    <row r="1246" ht="14.25" hidden="1"/>
    <row r="1247" ht="14.25" hidden="1"/>
    <row r="1248" ht="14.25" hidden="1"/>
    <row r="1249" ht="14.25" hidden="1"/>
    <row r="1250" ht="14.25" hidden="1"/>
    <row r="1251" ht="14.25" hidden="1"/>
    <row r="1252" ht="14.25" hidden="1"/>
    <row r="1253" ht="14.25" hidden="1"/>
    <row r="1254" ht="14.25" hidden="1"/>
    <row r="1255" ht="14.25" hidden="1"/>
    <row r="1256" ht="14.25" hidden="1"/>
    <row r="1257" ht="14.25" hidden="1"/>
    <row r="1258" ht="14.25" hidden="1"/>
    <row r="1259" ht="14.25" hidden="1"/>
    <row r="1260" ht="14.25" hidden="1"/>
    <row r="1261" ht="14.25" hidden="1"/>
    <row r="1262" ht="14.25" hidden="1"/>
    <row r="1263" ht="14.25" hidden="1"/>
    <row r="1264" ht="14.25" hidden="1"/>
    <row r="1265" ht="14.25" hidden="1"/>
    <row r="1266" ht="14.25" hidden="1"/>
    <row r="1267" ht="14.25" hidden="1"/>
    <row r="1268" ht="14.25" hidden="1"/>
    <row r="1269" ht="14.25" hidden="1"/>
    <row r="1270" ht="14.25" hidden="1"/>
    <row r="1271" ht="14.25" hidden="1"/>
    <row r="1272" ht="14.25" hidden="1"/>
    <row r="1273" ht="14.25" hidden="1"/>
    <row r="1274" ht="14.25" hidden="1"/>
    <row r="1275" ht="14.25" hidden="1"/>
    <row r="1276" ht="14.25" hidden="1"/>
    <row r="1277" ht="14.25" hidden="1"/>
    <row r="1278" ht="14.25" hidden="1"/>
    <row r="1279" ht="14.25" hidden="1"/>
    <row r="1280" ht="14.25" hidden="1"/>
    <row r="1281" ht="14.25" hidden="1"/>
    <row r="1282" ht="14.25" hidden="1"/>
    <row r="1283" ht="14.25" hidden="1"/>
    <row r="1284" ht="14.25" hidden="1"/>
    <row r="1285" ht="14.25" hidden="1"/>
    <row r="1286" ht="14.25" hidden="1"/>
    <row r="1287" ht="14.25" hidden="1"/>
    <row r="1288" ht="14.25" hidden="1"/>
    <row r="1289" ht="14.25" hidden="1"/>
    <row r="1290" ht="14.25" hidden="1"/>
    <row r="1291" ht="14.25" hidden="1"/>
    <row r="1292" ht="14.25" hidden="1"/>
    <row r="1293" ht="14.25" hidden="1"/>
    <row r="1294" ht="14.25" hidden="1"/>
    <row r="1295" ht="14.25" hidden="1"/>
    <row r="1296" ht="14.25" hidden="1"/>
    <row r="1297" ht="14.25" hidden="1"/>
    <row r="1298" ht="14.25" hidden="1"/>
    <row r="1299" ht="14.25" hidden="1"/>
    <row r="1300" ht="14.25" hidden="1"/>
    <row r="1301" ht="14.25" hidden="1"/>
    <row r="1302" ht="14.25" hidden="1"/>
    <row r="1303" ht="14.25" hidden="1"/>
    <row r="1304" ht="14.25" hidden="1"/>
    <row r="1305" ht="14.25" hidden="1"/>
    <row r="1306" ht="14.25" hidden="1"/>
    <row r="1307" ht="14.25" hidden="1"/>
    <row r="1308" ht="14.25" hidden="1"/>
    <row r="1309" ht="14.25" hidden="1"/>
    <row r="1310" ht="14.25" hidden="1"/>
    <row r="1311" ht="14.25" hidden="1"/>
    <row r="1312" ht="14.25" hidden="1"/>
    <row r="1313" ht="14.25" hidden="1"/>
    <row r="1314" ht="14.25" hidden="1"/>
    <row r="1315" ht="14.25" hidden="1"/>
    <row r="1316" ht="14.25" hidden="1"/>
    <row r="1317" ht="14.25" hidden="1"/>
    <row r="1318" ht="14.25" hidden="1"/>
    <row r="1319" ht="14.25" hidden="1"/>
    <row r="1320" ht="14.25" hidden="1"/>
    <row r="1321" ht="14.25" hidden="1"/>
    <row r="1322" ht="14.25" hidden="1"/>
    <row r="1323" ht="14.25" hidden="1"/>
    <row r="1324" ht="14.25" hidden="1"/>
    <row r="1325" ht="14.25" hidden="1"/>
    <row r="1326" ht="14.25" hidden="1"/>
    <row r="1327" ht="14.25" hidden="1"/>
    <row r="1328" ht="14.25" hidden="1"/>
    <row r="1329" ht="14.25" hidden="1"/>
    <row r="1330" ht="14.25" hidden="1"/>
    <row r="1331" ht="14.25" hidden="1"/>
    <row r="1332" ht="14.25" hidden="1"/>
    <row r="1333" ht="14.25" hidden="1"/>
    <row r="1334" ht="14.25" hidden="1"/>
    <row r="1335" ht="14.25" hidden="1"/>
    <row r="1336" ht="14.25" hidden="1"/>
    <row r="1337" ht="14.25" hidden="1"/>
    <row r="1338" ht="14.25" hidden="1"/>
    <row r="1339" ht="14.25" hidden="1"/>
    <row r="1340" ht="14.25" hidden="1"/>
    <row r="1341" ht="14.25" hidden="1"/>
    <row r="1342" ht="14.25" hidden="1"/>
    <row r="1343" ht="14.25" hidden="1"/>
    <row r="1344" ht="14.25" hidden="1"/>
    <row r="1345" ht="14.25" hidden="1"/>
    <row r="1346" ht="14.25" hidden="1"/>
    <row r="1347" ht="14.25" hidden="1"/>
    <row r="1348" ht="14.25" hidden="1"/>
    <row r="1349" ht="14.25" hidden="1"/>
    <row r="1350" ht="14.25" hidden="1"/>
    <row r="1351" ht="14.25" hidden="1"/>
    <row r="1352" ht="14.25" hidden="1"/>
    <row r="1353" ht="14.25" hidden="1"/>
    <row r="1354" ht="14.25" hidden="1"/>
    <row r="1355" ht="14.25" hidden="1"/>
    <row r="1356" ht="14.25" hidden="1"/>
    <row r="1357" ht="14.25" hidden="1"/>
    <row r="1358" ht="14.25" hidden="1"/>
    <row r="1359" ht="14.25" hidden="1"/>
    <row r="1360" ht="14.25" hidden="1"/>
    <row r="1361" ht="14.25" hidden="1"/>
    <row r="1362" ht="14.25" hidden="1"/>
    <row r="1363" ht="14.25" hidden="1"/>
    <row r="1364" ht="14.25" hidden="1"/>
    <row r="1365" ht="14.25" hidden="1"/>
    <row r="1366" ht="14.25" hidden="1"/>
    <row r="1367" ht="14.25" hidden="1"/>
    <row r="1368" ht="14.25" hidden="1"/>
    <row r="1369" ht="14.25" hidden="1"/>
    <row r="1370" ht="14.25" hidden="1"/>
    <row r="1371" ht="14.25" hidden="1"/>
    <row r="1372" ht="14.25" hidden="1"/>
    <row r="1373" ht="14.25" hidden="1"/>
    <row r="1374" ht="14.25" hidden="1"/>
    <row r="1375" ht="14.25" hidden="1"/>
    <row r="1376" ht="14.25" hidden="1"/>
    <row r="1377" ht="14.25" hidden="1"/>
    <row r="1378" ht="14.25" hidden="1"/>
    <row r="1379" ht="14.25" hidden="1"/>
    <row r="1380" ht="14.25" hidden="1"/>
    <row r="1381" ht="14.25" hidden="1"/>
    <row r="1382" ht="14.25" hidden="1"/>
    <row r="1383" ht="14.25" hidden="1"/>
    <row r="1384" ht="14.25" hidden="1"/>
    <row r="1385" ht="14.25" hidden="1"/>
    <row r="1386" ht="14.25" hidden="1"/>
    <row r="1387" ht="14.25" hidden="1"/>
    <row r="1388" ht="14.25" hidden="1"/>
    <row r="1389" ht="14.25" hidden="1"/>
    <row r="1390" ht="14.25" hidden="1"/>
    <row r="1391" ht="14.25" hidden="1"/>
    <row r="1392" ht="14.25" hidden="1"/>
    <row r="1393" ht="14.25" hidden="1"/>
    <row r="1394" ht="14.25" hidden="1"/>
    <row r="1395" ht="14.25" hidden="1"/>
    <row r="1396" ht="14.25" hidden="1"/>
    <row r="1397" ht="14.25" hidden="1"/>
    <row r="1398" ht="14.25" hidden="1"/>
    <row r="1399" ht="14.25" hidden="1"/>
    <row r="1400" ht="14.25" hidden="1"/>
    <row r="1401" ht="14.25" hidden="1"/>
    <row r="1402" ht="14.25" hidden="1"/>
    <row r="1403" ht="14.25" hidden="1"/>
    <row r="1404" ht="14.25" hidden="1"/>
    <row r="1405" ht="14.25" hidden="1"/>
    <row r="1406" ht="14.25" hidden="1"/>
    <row r="1407" ht="14.25" hidden="1"/>
    <row r="1408" ht="14.25" hidden="1"/>
    <row r="1409" ht="14.25" hidden="1"/>
    <row r="1410" ht="14.25" hidden="1"/>
    <row r="1411" ht="14.25" hidden="1"/>
    <row r="1412" ht="14.25" hidden="1"/>
    <row r="1413" ht="14.25" hidden="1"/>
    <row r="1414" ht="14.25" hidden="1"/>
    <row r="1415" ht="14.25" hidden="1"/>
    <row r="1416" ht="14.25" hidden="1"/>
    <row r="1417" ht="14.25" hidden="1"/>
    <row r="1418" ht="14.25" hidden="1"/>
    <row r="1419" ht="14.25" hidden="1"/>
    <row r="1420" ht="14.25" hidden="1"/>
    <row r="1421" ht="14.25" hidden="1"/>
    <row r="1422" ht="14.25" hidden="1"/>
    <row r="1423" ht="14.25" hidden="1"/>
    <row r="1424" ht="14.25" hidden="1"/>
    <row r="1425" ht="14.25" hidden="1"/>
    <row r="1426" ht="14.25" hidden="1"/>
    <row r="1427" ht="14.25" hidden="1"/>
    <row r="1428" ht="14.25" hidden="1"/>
    <row r="1429" ht="14.25" hidden="1"/>
    <row r="1430" ht="14.25" hidden="1"/>
    <row r="1431" ht="14.25" hidden="1"/>
    <row r="1432" ht="14.25" hidden="1"/>
    <row r="1433" ht="14.25" hidden="1"/>
    <row r="1434" ht="14.25" hidden="1"/>
    <row r="1435" ht="14.25" hidden="1"/>
    <row r="1436" ht="14.25" hidden="1"/>
    <row r="1437" ht="14.25" hidden="1"/>
    <row r="1438" ht="14.25" hidden="1"/>
    <row r="1439" ht="14.25" hidden="1"/>
    <row r="1440" ht="14.25" hidden="1"/>
    <row r="1441" ht="14.25" hidden="1"/>
    <row r="1442" ht="14.25" hidden="1"/>
    <row r="1443" ht="14.25" hidden="1"/>
    <row r="1444" ht="14.25" hidden="1"/>
    <row r="1445" ht="14.25" hidden="1"/>
    <row r="1446" ht="14.25" hidden="1"/>
    <row r="1447" ht="14.25" hidden="1"/>
    <row r="1448" ht="14.25" hidden="1"/>
    <row r="1449" ht="14.25" hidden="1"/>
    <row r="1450" ht="14.25" hidden="1"/>
    <row r="1451" ht="14.25" hidden="1"/>
    <row r="1452" ht="14.25" hidden="1"/>
    <row r="1453" ht="14.25" hidden="1"/>
    <row r="1454" ht="14.25" hidden="1"/>
    <row r="1455" ht="14.25" hidden="1"/>
    <row r="1456" ht="14.25" hidden="1"/>
    <row r="1457" ht="14.25" hidden="1"/>
    <row r="1458" ht="14.25" hidden="1"/>
    <row r="1459" ht="14.25" hidden="1"/>
    <row r="1460" ht="14.25" hidden="1"/>
    <row r="1461" ht="14.25" hidden="1"/>
    <row r="1462" ht="14.25" hidden="1"/>
    <row r="1463" ht="14.25" hidden="1"/>
    <row r="1464" ht="14.25" hidden="1"/>
    <row r="1465" ht="14.25" hidden="1"/>
    <row r="1466" ht="14.25" hidden="1"/>
    <row r="1467" ht="14.25" hidden="1"/>
    <row r="1468" ht="14.25" hidden="1"/>
    <row r="1469" ht="14.25" hidden="1"/>
    <row r="1470" ht="14.25" hidden="1"/>
    <row r="1471" ht="14.25" hidden="1"/>
    <row r="1472" ht="14.25" hidden="1"/>
    <row r="1473" ht="14.25" hidden="1"/>
    <row r="1474" ht="14.25" hidden="1"/>
    <row r="1475" ht="14.25" hidden="1"/>
    <row r="1476" ht="14.25" hidden="1"/>
    <row r="1477" ht="14.25" hidden="1"/>
    <row r="1478" ht="14.25" hidden="1"/>
    <row r="1479" ht="14.25" hidden="1"/>
    <row r="1480" ht="14.25" hidden="1"/>
    <row r="1481" ht="14.25" hidden="1"/>
    <row r="1482" ht="14.25" hidden="1"/>
    <row r="1483" ht="14.25" hidden="1"/>
    <row r="1484" ht="14.25" hidden="1"/>
    <row r="1485" ht="14.25" hidden="1"/>
    <row r="1486" ht="14.25" hidden="1"/>
    <row r="1487" ht="14.25" hidden="1"/>
    <row r="1488" ht="14.25" hidden="1"/>
    <row r="1489" ht="14.25" hidden="1"/>
    <row r="1490" ht="14.25" hidden="1"/>
    <row r="1491" ht="14.25" hidden="1"/>
    <row r="1492" ht="14.25" hidden="1"/>
    <row r="1493" ht="14.25" hidden="1"/>
    <row r="1494" ht="14.25" hidden="1"/>
    <row r="1495" ht="14.25" hidden="1"/>
    <row r="1496" ht="14.25" hidden="1"/>
    <row r="1497" ht="14.25" hidden="1"/>
    <row r="1498" ht="14.25" hidden="1"/>
    <row r="1499" ht="14.25" hidden="1"/>
    <row r="1500" ht="14.25" hidden="1"/>
    <row r="1501" ht="14.25" hidden="1"/>
    <row r="1502" ht="14.25" hidden="1"/>
    <row r="1503" ht="14.25" hidden="1"/>
    <row r="1504" ht="14.25" hidden="1"/>
    <row r="1505" ht="14.25" hidden="1"/>
    <row r="1506" ht="14.25" hidden="1"/>
    <row r="1507" ht="14.25" hidden="1"/>
    <row r="1508" ht="14.25" hidden="1"/>
    <row r="1509" ht="14.25" hidden="1"/>
    <row r="1510" ht="14.25" hidden="1"/>
    <row r="1511" ht="14.25" hidden="1"/>
    <row r="1512" ht="14.25" hidden="1"/>
    <row r="1513" ht="14.25" hidden="1"/>
    <row r="1514" ht="14.25" hidden="1"/>
    <row r="1515" ht="14.25" hidden="1"/>
    <row r="1516" ht="14.25" hidden="1"/>
    <row r="1517" ht="14.25" hidden="1"/>
    <row r="1518" ht="14.25" hidden="1"/>
    <row r="1519" ht="14.25" hidden="1"/>
    <row r="1520" ht="14.25" hidden="1"/>
    <row r="1521" ht="14.25" hidden="1"/>
    <row r="1522" ht="14.25" hidden="1"/>
    <row r="1523" ht="14.25" hidden="1"/>
    <row r="1524" ht="14.25" hidden="1"/>
    <row r="1525" ht="14.25" hidden="1"/>
    <row r="1526" ht="14.25" hidden="1"/>
    <row r="1527" ht="14.25" hidden="1"/>
    <row r="1528" ht="14.25" hidden="1"/>
    <row r="1529" ht="14.25" hidden="1"/>
    <row r="1530" ht="14.25" hidden="1"/>
    <row r="1531" ht="14.25" hidden="1"/>
    <row r="1532" ht="14.25" hidden="1"/>
    <row r="1533" ht="14.25" hidden="1"/>
    <row r="1534" ht="14.25" hidden="1"/>
    <row r="1535" ht="14.25" hidden="1"/>
    <row r="1536" ht="14.25" hidden="1"/>
    <row r="1537" ht="14.25" hidden="1"/>
    <row r="1538" ht="14.25" hidden="1"/>
    <row r="1539" ht="14.25" hidden="1"/>
    <row r="1540" ht="14.25" hidden="1"/>
    <row r="1541" ht="14.25" hidden="1"/>
    <row r="1542" ht="14.25" hidden="1"/>
    <row r="1543" ht="14.25" hidden="1"/>
    <row r="1544" ht="14.25" hidden="1"/>
    <row r="1545" ht="14.25" hidden="1"/>
    <row r="1546" ht="14.25" hidden="1"/>
    <row r="1547" ht="14.25" hidden="1"/>
    <row r="1548" ht="14.25" hidden="1"/>
    <row r="1549" ht="14.25" hidden="1"/>
    <row r="1550" ht="14.25" hidden="1"/>
    <row r="1551" ht="14.25" hidden="1"/>
    <row r="1552" ht="14.25" hidden="1"/>
    <row r="1553" ht="14.25" hidden="1"/>
    <row r="1554" ht="14.25" hidden="1"/>
    <row r="1555" ht="14.25" hidden="1"/>
    <row r="1556" ht="14.25" hidden="1"/>
    <row r="1557" ht="14.25" hidden="1"/>
    <row r="1558" ht="14.25" hidden="1"/>
    <row r="1559" ht="14.25" hidden="1"/>
    <row r="1560" ht="14.25" hidden="1"/>
    <row r="1561" ht="14.25" hidden="1"/>
    <row r="1562" ht="14.25" hidden="1"/>
    <row r="1563" ht="14.25" hidden="1"/>
    <row r="1564" ht="14.25" hidden="1"/>
    <row r="1565" ht="14.25" hidden="1"/>
    <row r="1566" ht="14.25" hidden="1"/>
    <row r="1567" ht="14.25" hidden="1"/>
    <row r="1568" ht="14.25" hidden="1"/>
    <row r="1569" ht="14.25" hidden="1"/>
    <row r="1570" ht="14.25" hidden="1"/>
    <row r="1571" ht="14.25" hidden="1"/>
    <row r="1572" ht="14.25" hidden="1"/>
    <row r="1573" ht="14.25" hidden="1"/>
    <row r="1574" ht="14.25" hidden="1"/>
    <row r="1575" ht="14.25" hidden="1"/>
    <row r="1576" ht="14.25" hidden="1"/>
    <row r="1577" ht="14.25" hidden="1"/>
    <row r="1578" ht="14.25" hidden="1"/>
    <row r="1579" ht="14.25" hidden="1"/>
    <row r="1580" ht="14.25" hidden="1"/>
    <row r="1581" ht="14.25" hidden="1"/>
    <row r="1582" ht="14.25" hidden="1"/>
    <row r="1583" ht="14.25" hidden="1"/>
    <row r="1584" ht="14.25" hidden="1"/>
    <row r="1585" ht="14.25" hidden="1"/>
    <row r="1586" ht="14.25" hidden="1"/>
    <row r="1587" ht="14.25" hidden="1"/>
    <row r="1588" ht="14.25" hidden="1"/>
    <row r="1589" ht="14.25" hidden="1"/>
    <row r="1590" ht="14.25" hidden="1"/>
    <row r="1591" ht="14.25" hidden="1"/>
    <row r="1592" ht="14.25" hidden="1"/>
    <row r="1593" ht="14.25" hidden="1"/>
    <row r="1594" ht="14.25" hidden="1"/>
    <row r="1595" ht="14.25" hidden="1"/>
    <row r="1596" ht="14.25" hidden="1"/>
    <row r="1597" ht="14.25" hidden="1"/>
    <row r="1598" ht="14.25" hidden="1"/>
    <row r="1599" ht="14.25" hidden="1"/>
    <row r="1600" ht="14.25" hidden="1"/>
    <row r="1601" ht="14.25" hidden="1"/>
    <row r="1602" ht="14.25" hidden="1"/>
    <row r="1603" ht="14.25" hidden="1"/>
    <row r="1604" ht="14.25" hidden="1"/>
    <row r="1605" ht="14.25" hidden="1"/>
    <row r="1606" ht="14.25" hidden="1"/>
    <row r="1607" ht="14.25" hidden="1"/>
    <row r="1608" ht="14.25" hidden="1"/>
    <row r="1609" ht="14.25" hidden="1"/>
    <row r="1610" ht="14.25" hidden="1"/>
    <row r="1611" ht="14.25" hidden="1"/>
    <row r="1612" ht="14.25" hidden="1"/>
    <row r="1613" ht="14.25" hidden="1"/>
    <row r="1614" ht="14.25" hidden="1"/>
    <row r="1615" ht="14.25" hidden="1"/>
    <row r="1616" ht="14.25" hidden="1"/>
    <row r="1617" ht="14.25" hidden="1"/>
    <row r="1618" ht="14.25" hidden="1"/>
    <row r="1619" ht="14.25" hidden="1"/>
    <row r="1620" ht="14.25" hidden="1"/>
    <row r="1621" ht="14.25" hidden="1"/>
    <row r="1622" ht="14.25" hidden="1"/>
    <row r="1623" ht="14.25" hidden="1"/>
    <row r="1624" ht="14.25" hidden="1"/>
    <row r="1625" ht="14.25" hidden="1"/>
    <row r="1626" ht="14.25" hidden="1"/>
    <row r="1627" ht="14.25" hidden="1"/>
    <row r="1628" ht="14.25" hidden="1"/>
    <row r="1629" ht="14.25" hidden="1"/>
    <row r="1630" ht="14.25" hidden="1"/>
    <row r="1631" ht="14.25" hidden="1"/>
    <row r="1632" ht="14.25" hidden="1"/>
    <row r="1633" ht="14.25" hidden="1"/>
    <row r="1634" ht="14.25" hidden="1"/>
    <row r="1635" ht="14.25" hidden="1"/>
    <row r="1636" ht="14.25" hidden="1"/>
    <row r="1637" ht="14.25" hidden="1"/>
    <row r="1638" ht="14.25" hidden="1"/>
    <row r="1639" ht="14.25" hidden="1"/>
    <row r="1640" ht="14.25" hidden="1"/>
    <row r="1641" ht="14.25" hidden="1"/>
    <row r="1642" ht="14.25" hidden="1"/>
    <row r="1643" ht="14.25" hidden="1"/>
    <row r="1644" ht="14.25" hidden="1"/>
    <row r="1645" ht="14.25" hidden="1"/>
    <row r="1646" ht="14.25" hidden="1"/>
    <row r="1647" ht="14.25" hidden="1"/>
    <row r="1648" ht="14.25" hidden="1"/>
    <row r="1649" ht="14.25" hidden="1"/>
    <row r="1650" ht="14.25" hidden="1"/>
    <row r="1651" ht="14.25" hidden="1"/>
    <row r="1652" ht="14.25" hidden="1"/>
    <row r="1653" ht="14.25" hidden="1"/>
    <row r="1654" ht="14.25" hidden="1"/>
    <row r="1655" ht="14.25" hidden="1"/>
    <row r="1656" ht="14.25" hidden="1"/>
    <row r="1657" ht="14.25" hidden="1"/>
    <row r="1658" ht="14.25" hidden="1"/>
    <row r="1659" ht="14.25" hidden="1"/>
    <row r="1660" ht="14.25" hidden="1"/>
    <row r="1661" ht="14.25" hidden="1"/>
    <row r="1662" ht="14.25" hidden="1"/>
    <row r="1663" ht="14.25" hidden="1"/>
    <row r="1664" ht="14.25" hidden="1"/>
    <row r="1665" ht="14.25" hidden="1"/>
    <row r="1666" ht="14.25" hidden="1"/>
    <row r="1667" ht="14.25" hidden="1"/>
    <row r="1668" ht="14.25" hidden="1"/>
    <row r="1669" ht="14.25" hidden="1"/>
    <row r="1670" ht="14.25" hidden="1"/>
    <row r="1671" ht="14.25" hidden="1"/>
    <row r="1672" ht="14.25" hidden="1"/>
    <row r="1673" ht="14.25" hidden="1"/>
    <row r="1674" ht="14.25" hidden="1"/>
    <row r="1675" ht="14.25" hidden="1"/>
    <row r="1676" ht="14.25" hidden="1"/>
    <row r="1677" ht="14.25" hidden="1"/>
    <row r="1678" ht="14.25" hidden="1"/>
    <row r="1679" ht="14.25" hidden="1"/>
    <row r="1680" ht="14.25" hidden="1"/>
    <row r="1681" ht="14.25" hidden="1"/>
    <row r="1682" ht="14.25" hidden="1"/>
    <row r="1683" ht="14.25" hidden="1"/>
    <row r="1684" ht="14.25" hidden="1"/>
    <row r="1685" ht="14.25" hidden="1"/>
    <row r="1686" ht="14.25" hidden="1"/>
    <row r="1687" ht="14.25" hidden="1"/>
    <row r="1688" ht="14.25" hidden="1"/>
    <row r="1689" ht="14.25" hidden="1"/>
    <row r="1690" ht="14.25" hidden="1"/>
    <row r="1691" ht="14.25" hidden="1"/>
    <row r="1692" ht="14.25" hidden="1"/>
    <row r="1693" ht="14.25" hidden="1"/>
    <row r="1694" ht="14.25" hidden="1"/>
    <row r="1695" ht="14.25" hidden="1"/>
    <row r="1696" ht="14.25" hidden="1"/>
    <row r="1697" ht="14.25" hidden="1"/>
    <row r="1698" ht="14.25" hidden="1"/>
    <row r="1699" ht="14.25" hidden="1"/>
    <row r="1700" ht="14.25" hidden="1"/>
    <row r="1701" ht="14.25" hidden="1"/>
    <row r="1702" ht="14.25" hidden="1"/>
    <row r="1703" ht="14.25" hidden="1"/>
    <row r="1704" ht="14.25" hidden="1"/>
    <row r="1705" ht="14.25" hidden="1"/>
    <row r="1706" ht="14.25" hidden="1"/>
    <row r="1707" ht="14.25" hidden="1"/>
    <row r="1708" ht="14.25" hidden="1"/>
    <row r="1709" ht="14.25" hidden="1"/>
    <row r="1710" ht="14.25" hidden="1"/>
    <row r="1711" ht="14.25" hidden="1"/>
    <row r="1712" ht="14.25" hidden="1"/>
    <row r="1713" ht="14.25" hidden="1"/>
    <row r="1714" ht="14.25" hidden="1"/>
    <row r="1715" ht="14.25" hidden="1"/>
    <row r="1716" ht="14.25" hidden="1"/>
    <row r="1717" ht="14.25" hidden="1"/>
    <row r="1718" ht="14.25" hidden="1"/>
    <row r="1719" ht="14.25" hidden="1"/>
    <row r="1720" ht="14.25" hidden="1"/>
    <row r="1721" ht="14.25" hidden="1"/>
    <row r="1722" ht="14.25" hidden="1"/>
    <row r="1723" ht="14.25" hidden="1"/>
    <row r="1724" ht="14.25" hidden="1"/>
    <row r="1725" ht="14.25" hidden="1"/>
    <row r="1726" ht="14.25" hidden="1"/>
    <row r="1727" ht="14.25" hidden="1"/>
    <row r="1728" ht="14.25" hidden="1"/>
    <row r="1729" ht="14.25" hidden="1"/>
    <row r="1730" ht="14.25" hidden="1"/>
    <row r="1731" ht="14.25" hidden="1"/>
    <row r="1732" ht="14.25" hidden="1"/>
    <row r="1733" ht="14.25" hidden="1"/>
    <row r="1734" ht="14.25" hidden="1"/>
    <row r="1735" ht="14.25" hidden="1"/>
    <row r="1736" ht="14.25" hidden="1"/>
    <row r="1737" ht="14.25" hidden="1"/>
    <row r="1738" ht="14.25" hidden="1"/>
    <row r="1739" ht="14.25" hidden="1"/>
    <row r="1740" ht="14.25" hidden="1"/>
    <row r="1741" ht="14.25" hidden="1"/>
    <row r="1742" ht="14.25" hidden="1"/>
    <row r="1743" ht="14.25" hidden="1"/>
    <row r="1744" ht="14.25" hidden="1"/>
    <row r="1745" ht="14.25" hidden="1"/>
    <row r="1746" ht="14.25" hidden="1"/>
    <row r="1747" ht="14.25" hidden="1"/>
    <row r="1748" ht="14.25" hidden="1"/>
    <row r="1749" ht="14.25" hidden="1"/>
    <row r="1750" ht="14.25" hidden="1"/>
    <row r="1751" ht="14.25" hidden="1"/>
    <row r="1752" ht="14.25" hidden="1"/>
    <row r="1753" ht="14.25" hidden="1"/>
    <row r="1754" ht="14.25" hidden="1"/>
    <row r="1755" ht="14.25" hidden="1"/>
    <row r="1756" ht="14.25" hidden="1"/>
    <row r="1757" ht="14.25" hidden="1"/>
    <row r="1758" ht="14.25" hidden="1"/>
    <row r="1759" ht="14.25" hidden="1"/>
    <row r="1760" ht="14.25" hidden="1"/>
    <row r="1761" ht="14.25" hidden="1"/>
    <row r="1762" ht="14.25" hidden="1"/>
    <row r="1763" ht="14.25" hidden="1"/>
    <row r="1764" ht="14.25" hidden="1"/>
    <row r="1765" ht="14.25" hidden="1"/>
    <row r="1766" ht="14.25" hidden="1"/>
    <row r="1767" ht="14.25" hidden="1"/>
    <row r="1768" ht="14.25" hidden="1"/>
    <row r="1769" ht="14.25" hidden="1"/>
    <row r="1770" ht="14.25" hidden="1"/>
    <row r="1771" ht="14.25" hidden="1"/>
    <row r="1772" ht="14.25" hidden="1"/>
    <row r="1773" ht="14.25" hidden="1"/>
    <row r="1774" ht="14.25" hidden="1"/>
    <row r="1775" ht="14.25" hidden="1"/>
    <row r="1776" ht="14.25" hidden="1"/>
    <row r="1777" ht="14.25" hidden="1"/>
    <row r="1778" ht="14.25" hidden="1"/>
    <row r="1779" ht="14.25" hidden="1"/>
    <row r="1780" ht="14.25" hidden="1"/>
    <row r="1781" ht="14.25" hidden="1"/>
    <row r="1782" ht="14.25" hidden="1"/>
    <row r="1783" ht="14.25" hidden="1"/>
    <row r="1784" ht="14.25" hidden="1"/>
    <row r="1785" ht="14.25" hidden="1"/>
    <row r="1786" ht="14.25" hidden="1"/>
    <row r="1787" ht="14.25" hidden="1"/>
    <row r="1788" ht="14.25" hidden="1"/>
    <row r="1789" ht="14.25" hidden="1"/>
    <row r="1790" ht="14.25" hidden="1"/>
    <row r="1791" ht="14.25" hidden="1"/>
    <row r="1792" ht="14.25" hidden="1"/>
    <row r="1793" ht="14.25" hidden="1"/>
    <row r="1794" ht="14.25" hidden="1"/>
    <row r="1795" ht="14.25" hidden="1"/>
    <row r="1796" ht="14.25" hidden="1"/>
    <row r="1797" ht="14.25" hidden="1"/>
    <row r="1798" ht="14.25" hidden="1"/>
    <row r="1799" ht="14.25" hidden="1"/>
    <row r="1800" ht="14.25" hidden="1"/>
    <row r="1801" ht="14.25" hidden="1"/>
    <row r="1802" ht="14.25" hidden="1"/>
    <row r="1803" ht="14.25" hidden="1"/>
    <row r="1804" ht="14.25" hidden="1"/>
    <row r="1805" ht="14.25" hidden="1"/>
    <row r="1806" ht="14.25" hidden="1"/>
    <row r="1807" ht="14.25" hidden="1"/>
    <row r="1808" ht="14.25" hidden="1"/>
    <row r="1809" ht="14.25" hidden="1"/>
    <row r="1810" ht="14.25" hidden="1"/>
    <row r="1811" ht="14.25" hidden="1"/>
    <row r="1812" ht="14.25" hidden="1"/>
    <row r="1813" ht="14.25" hidden="1"/>
    <row r="1814" ht="14.25" hidden="1"/>
    <row r="1815" ht="14.25" hidden="1"/>
    <row r="1816" ht="14.25" hidden="1"/>
    <row r="1817" ht="14.25" hidden="1"/>
    <row r="1818" ht="14.25" hidden="1"/>
    <row r="1819" ht="14.25" hidden="1"/>
    <row r="1820" ht="14.25" hidden="1"/>
    <row r="1821" ht="14.25" hidden="1"/>
    <row r="1822" ht="14.25" hidden="1"/>
    <row r="1823" ht="14.25" hidden="1"/>
    <row r="1824" ht="14.25" hidden="1"/>
    <row r="1825" ht="14.25" hidden="1"/>
    <row r="1826" ht="14.25" hidden="1"/>
    <row r="1827" ht="14.25" hidden="1"/>
    <row r="1828" ht="14.25" hidden="1"/>
    <row r="1829" ht="14.25" hidden="1"/>
    <row r="1830" ht="14.25" hidden="1"/>
    <row r="1831" ht="14.25" hidden="1"/>
    <row r="1832" ht="14.25" hidden="1"/>
    <row r="1833" ht="14.25" hidden="1"/>
    <row r="1834" ht="14.25" hidden="1"/>
    <row r="1835" ht="14.25" hidden="1"/>
    <row r="1836" ht="14.25" hidden="1"/>
    <row r="1837" ht="14.25" hidden="1"/>
    <row r="1838" ht="14.25" hidden="1"/>
    <row r="1839" ht="14.25" hidden="1"/>
    <row r="1840" ht="14.25" hidden="1"/>
    <row r="1841" ht="14.25" hidden="1"/>
    <row r="1842" ht="14.25" hidden="1"/>
    <row r="1843" ht="14.25" hidden="1"/>
    <row r="1844" ht="14.25" hidden="1"/>
    <row r="1845" ht="14.25" hidden="1"/>
    <row r="1846" ht="14.25" hidden="1"/>
    <row r="1847" ht="14.25" hidden="1"/>
    <row r="1848" ht="14.25" hidden="1"/>
    <row r="1849" ht="14.25" hidden="1"/>
    <row r="1850" ht="14.25" hidden="1"/>
    <row r="1851" ht="14.25" hidden="1"/>
    <row r="1852" ht="14.25" hidden="1"/>
    <row r="1853" ht="14.25" hidden="1"/>
    <row r="1854" ht="14.25" hidden="1"/>
    <row r="1855" ht="14.25" hidden="1"/>
    <row r="1856" ht="14.25" hidden="1"/>
    <row r="1857" ht="14.25" hidden="1"/>
    <row r="1858" ht="14.25" hidden="1"/>
    <row r="1859" ht="14.25" hidden="1"/>
    <row r="1860" ht="14.25" hidden="1"/>
    <row r="1861" ht="14.25" hidden="1"/>
    <row r="1862" ht="14.25" hidden="1"/>
    <row r="1863" ht="14.25" hidden="1"/>
    <row r="1864" ht="14.25" hidden="1"/>
    <row r="1865" ht="14.25" hidden="1"/>
    <row r="1866" ht="14.25" hidden="1"/>
    <row r="1867" ht="14.25" hidden="1"/>
    <row r="1868" ht="14.25" hidden="1"/>
    <row r="1869" ht="14.25" hidden="1"/>
    <row r="1870" ht="14.25" hidden="1"/>
    <row r="1871" ht="14.25" hidden="1"/>
    <row r="1872" ht="14.25" hidden="1"/>
    <row r="1873" ht="14.25" hidden="1"/>
    <row r="1874" ht="14.25" hidden="1"/>
    <row r="1875" ht="14.25" hidden="1"/>
    <row r="1876" ht="14.25" hidden="1"/>
    <row r="1877" ht="14.25" hidden="1"/>
    <row r="1878" ht="14.25" hidden="1"/>
    <row r="1879" ht="14.25" hidden="1"/>
    <row r="1880" ht="14.25" hidden="1"/>
    <row r="1881" ht="14.25" hidden="1"/>
    <row r="1882" ht="14.25" hidden="1"/>
    <row r="1883" ht="14.25" hidden="1"/>
    <row r="1884" ht="14.25" hidden="1"/>
    <row r="1885" ht="14.25" hidden="1"/>
    <row r="1886" ht="14.25" hidden="1"/>
    <row r="1887" ht="14.25" hidden="1"/>
    <row r="1888" ht="14.25" hidden="1"/>
    <row r="1889" ht="14.25" hidden="1"/>
    <row r="1890" ht="14.25" hidden="1"/>
    <row r="1891" ht="14.25" hidden="1"/>
    <row r="1892" ht="14.25" hidden="1"/>
    <row r="1893" ht="14.25" hidden="1"/>
    <row r="1894" ht="14.25" hidden="1"/>
    <row r="1895" ht="14.25" hidden="1"/>
    <row r="1896" ht="14.25" hidden="1"/>
    <row r="1897" ht="14.25" hidden="1"/>
    <row r="1898" ht="14.25" hidden="1"/>
    <row r="1899" ht="14.25" hidden="1"/>
    <row r="1900" ht="14.25" hidden="1"/>
    <row r="1901" ht="14.25" hidden="1"/>
    <row r="1902" ht="14.25" hidden="1"/>
    <row r="1903" ht="14.25" hidden="1"/>
    <row r="1904" ht="14.25" hidden="1"/>
    <row r="1905" ht="14.25" hidden="1"/>
    <row r="1906" ht="14.25" hidden="1"/>
    <row r="1907" ht="14.25" hidden="1"/>
    <row r="1908" ht="14.25" hidden="1"/>
    <row r="1909" ht="14.25" hidden="1"/>
    <row r="1910" ht="14.25" hidden="1"/>
    <row r="1911" ht="14.25" hidden="1"/>
    <row r="1912" ht="14.25" hidden="1"/>
    <row r="1913" ht="14.25" hidden="1"/>
    <row r="1914" ht="14.25" hidden="1"/>
    <row r="1915" ht="14.25" hidden="1"/>
    <row r="1916" ht="14.25" hidden="1"/>
    <row r="1917" ht="14.25" hidden="1"/>
    <row r="1918" ht="14.25" hidden="1"/>
    <row r="1919" ht="14.25" hidden="1"/>
    <row r="1920" ht="14.25" hidden="1"/>
    <row r="1921" ht="14.25" hidden="1"/>
    <row r="1922" ht="14.25" hidden="1"/>
    <row r="1923" ht="14.25" hidden="1"/>
    <row r="1924" ht="14.25" hidden="1"/>
    <row r="1925" ht="14.25" hidden="1"/>
    <row r="1926" ht="14.25" hidden="1"/>
    <row r="1927" ht="14.25" hidden="1"/>
    <row r="1928" ht="14.25" hidden="1"/>
    <row r="1929" ht="14.25" hidden="1"/>
    <row r="1930" ht="14.25" hidden="1"/>
    <row r="1931" ht="14.25" hidden="1"/>
    <row r="1932" ht="14.25" hidden="1"/>
    <row r="1933" ht="14.25" hidden="1"/>
    <row r="1934" ht="14.25" hidden="1"/>
    <row r="1935" ht="14.25" hidden="1"/>
    <row r="1936" ht="14.25" hidden="1"/>
    <row r="1937" ht="14.25" hidden="1"/>
    <row r="1938" ht="14.25" hidden="1"/>
    <row r="1939" ht="14.25" hidden="1"/>
    <row r="1940" ht="14.25" hidden="1"/>
    <row r="1941" ht="14.25" hidden="1"/>
    <row r="1942" ht="14.25" hidden="1"/>
    <row r="1943" ht="14.25" hidden="1"/>
    <row r="1944" ht="14.25" hidden="1"/>
    <row r="1945" ht="14.25" hidden="1"/>
    <row r="1946" ht="14.25" hidden="1"/>
    <row r="1947" ht="14.25" hidden="1"/>
    <row r="1948" ht="14.25" hidden="1"/>
    <row r="1949" ht="14.25" hidden="1"/>
    <row r="1950" ht="14.25" hidden="1"/>
    <row r="1951" ht="14.25" hidden="1"/>
    <row r="1952" ht="14.25" hidden="1"/>
    <row r="1953" ht="14.25" hidden="1"/>
    <row r="1954" ht="14.25" hidden="1"/>
    <row r="1955" ht="14.25" hidden="1"/>
    <row r="1956" ht="14.25" hidden="1"/>
    <row r="1957" ht="14.25" hidden="1"/>
    <row r="1958" ht="14.25" hidden="1"/>
    <row r="1959" ht="14.25" hidden="1"/>
    <row r="1960" ht="14.25" hidden="1"/>
    <row r="1961" ht="14.25" hidden="1"/>
    <row r="1962" ht="14.25" hidden="1"/>
    <row r="1963" ht="14.25" hidden="1"/>
    <row r="1964" ht="14.25" hidden="1"/>
    <row r="1965" ht="14.25" hidden="1"/>
    <row r="1966" ht="14.25" hidden="1"/>
    <row r="1967" ht="14.25" hidden="1"/>
    <row r="1968" ht="14.25" hidden="1"/>
    <row r="1969" ht="14.25" hidden="1"/>
    <row r="1970" ht="14.25" hidden="1"/>
    <row r="1971" ht="14.25" hidden="1"/>
    <row r="1972" ht="14.25" hidden="1"/>
    <row r="1973" ht="14.25" hidden="1"/>
    <row r="1974" ht="14.25" hidden="1"/>
    <row r="1975" ht="14.25" hidden="1"/>
    <row r="1976" ht="14.25" hidden="1"/>
    <row r="1977" ht="14.25" hidden="1"/>
    <row r="1978" ht="14.25" hidden="1"/>
    <row r="1979" ht="14.25" hidden="1"/>
    <row r="1980" ht="14.25" hidden="1"/>
    <row r="1981" ht="14.25" hidden="1"/>
    <row r="1982" ht="14.25" hidden="1"/>
    <row r="1983" ht="14.25" hidden="1"/>
    <row r="1984" ht="14.25" hidden="1"/>
    <row r="1985" ht="14.25" hidden="1"/>
    <row r="1986" ht="14.25" hidden="1"/>
    <row r="1987" ht="14.25" hidden="1"/>
    <row r="1988" ht="14.25" hidden="1"/>
    <row r="1989" ht="14.25" hidden="1"/>
    <row r="1990" ht="14.25" hidden="1"/>
    <row r="1991" ht="14.25" hidden="1"/>
    <row r="1992" ht="14.25" hidden="1"/>
    <row r="1993" ht="14.25" hidden="1"/>
    <row r="1994" ht="14.25" hidden="1"/>
    <row r="1995" ht="14.25" hidden="1"/>
    <row r="1996" ht="14.25" hidden="1"/>
    <row r="1997" ht="14.25" hidden="1"/>
    <row r="1998" ht="14.25" hidden="1"/>
    <row r="1999" ht="14.25" hidden="1"/>
    <row r="2000" ht="14.25" hidden="1"/>
    <row r="2001" ht="14.25" hidden="1"/>
    <row r="2002" ht="14.25" hidden="1"/>
    <row r="2003" ht="14.25" hidden="1"/>
    <row r="2004" ht="14.25" hidden="1"/>
    <row r="2005" ht="14.25" hidden="1"/>
    <row r="2006" ht="14.25" hidden="1"/>
    <row r="2007" ht="14.25" hidden="1"/>
    <row r="2008" ht="14.25" hidden="1"/>
    <row r="2009" ht="14.25" hidden="1"/>
    <row r="2010" ht="14.25" hidden="1"/>
    <row r="2011" ht="14.25" hidden="1"/>
    <row r="2012" ht="14.25" hidden="1"/>
    <row r="2013" ht="14.25" hidden="1"/>
    <row r="2014" ht="14.25" hidden="1"/>
    <row r="2015" ht="14.25" hidden="1"/>
    <row r="2016" ht="14.25" hidden="1"/>
    <row r="2017" ht="14.25" hidden="1"/>
    <row r="2018" ht="14.25" hidden="1"/>
    <row r="2019" ht="14.25" hidden="1"/>
    <row r="2020" ht="14.25" hidden="1"/>
    <row r="2021" ht="14.25" hidden="1"/>
    <row r="2022" ht="14.25" hidden="1"/>
    <row r="2023" ht="14.25" hidden="1"/>
    <row r="2024" ht="14.25" hidden="1"/>
    <row r="2025" ht="14.25" hidden="1"/>
    <row r="2026" ht="14.25" hidden="1"/>
    <row r="2027" ht="14.25" hidden="1"/>
    <row r="2028" ht="14.25" hidden="1"/>
    <row r="2029" ht="14.25" hidden="1"/>
    <row r="2030" ht="14.25" hidden="1"/>
    <row r="2031" ht="14.25" hidden="1"/>
    <row r="2032" ht="14.25" hidden="1"/>
    <row r="2033" ht="14.25" hidden="1"/>
    <row r="2034" ht="14.25" hidden="1"/>
    <row r="2035" ht="14.25" hidden="1"/>
    <row r="2036" ht="14.25" hidden="1"/>
    <row r="2037" ht="14.25" hidden="1"/>
    <row r="2038" ht="14.25" hidden="1"/>
    <row r="2039" ht="14.25" hidden="1"/>
    <row r="2040" ht="14.25" hidden="1"/>
    <row r="2041" ht="14.25" hidden="1"/>
    <row r="2042" ht="14.25" hidden="1"/>
    <row r="2043" ht="14.25" hidden="1"/>
    <row r="2044" ht="14.25" hidden="1"/>
    <row r="2045" ht="14.25" hidden="1"/>
    <row r="2046" ht="14.25" hidden="1"/>
    <row r="2047" ht="14.25" hidden="1"/>
    <row r="2048" ht="14.25" hidden="1"/>
    <row r="2049" ht="14.25" hidden="1"/>
    <row r="2050" ht="14.25" hidden="1"/>
    <row r="2051" ht="14.25" hidden="1"/>
    <row r="2052" ht="14.25" hidden="1"/>
    <row r="2053" ht="14.25" hidden="1"/>
    <row r="2054" ht="14.25" hidden="1"/>
    <row r="2055" ht="14.25" hidden="1"/>
    <row r="2056" ht="14.25" hidden="1"/>
    <row r="2057" ht="14.25" hidden="1"/>
    <row r="2058" ht="14.25" hidden="1"/>
    <row r="2059" ht="14.25" hidden="1"/>
    <row r="2060" ht="14.25" hidden="1"/>
    <row r="2061" ht="14.25" hidden="1"/>
    <row r="2062" ht="14.25" hidden="1"/>
    <row r="2063" ht="14.25" hidden="1"/>
    <row r="2064" ht="14.25" hidden="1"/>
    <row r="2065" ht="14.25" hidden="1"/>
    <row r="2066" ht="14.25" hidden="1"/>
    <row r="2067" ht="14.25" hidden="1"/>
    <row r="2068" ht="14.25" hidden="1"/>
    <row r="2069" ht="14.25" hidden="1"/>
    <row r="2070" ht="14.25" hidden="1"/>
    <row r="2071" ht="14.25" hidden="1"/>
    <row r="2072" ht="14.25" hidden="1"/>
    <row r="2073" ht="14.25" hidden="1"/>
    <row r="2074" ht="14.25" hidden="1"/>
    <row r="2075" ht="14.25" hidden="1"/>
    <row r="2076" ht="14.25" hidden="1"/>
    <row r="2077" ht="14.25" hidden="1"/>
    <row r="2078" ht="14.25" hidden="1"/>
    <row r="2079" ht="14.25" hidden="1"/>
    <row r="2080" ht="14.25" hidden="1"/>
    <row r="2081" ht="14.25" hidden="1"/>
    <row r="2082" ht="14.25" hidden="1"/>
    <row r="2083" ht="14.25" hidden="1"/>
    <row r="2084" ht="14.25" hidden="1"/>
    <row r="2085" ht="14.25" hidden="1"/>
    <row r="2086" ht="14.25" hidden="1"/>
    <row r="2087" ht="14.25" hidden="1"/>
    <row r="2088" ht="14.25" hidden="1"/>
    <row r="2089" ht="14.25" hidden="1"/>
    <row r="2090" ht="14.25" hidden="1"/>
    <row r="2091" ht="14.25" hidden="1"/>
    <row r="2092" ht="14.25" hidden="1"/>
    <row r="2093" ht="14.25" hidden="1"/>
    <row r="2094" ht="14.25" hidden="1"/>
    <row r="2095" ht="14.25" hidden="1"/>
    <row r="2096" ht="14.25" hidden="1"/>
    <row r="2097" ht="14.25" hidden="1"/>
    <row r="2098" ht="14.25" hidden="1"/>
    <row r="2099" ht="14.25" hidden="1"/>
    <row r="2100" ht="14.25" hidden="1"/>
    <row r="2101" ht="14.25" hidden="1"/>
    <row r="2102" ht="14.25" hidden="1"/>
    <row r="2103" ht="14.25" hidden="1"/>
    <row r="2104" ht="14.25" hidden="1"/>
    <row r="2105" ht="14.25" hidden="1"/>
    <row r="2106" ht="14.25" hidden="1"/>
    <row r="2107" ht="14.25" hidden="1"/>
    <row r="2108" ht="14.25" hidden="1"/>
    <row r="2109" ht="14.25" hidden="1"/>
    <row r="2110" ht="14.25" hidden="1"/>
    <row r="2111" ht="14.25" hidden="1"/>
    <row r="2112" ht="14.25" hidden="1"/>
    <row r="2113" ht="14.25" hidden="1"/>
    <row r="2114" ht="14.25" hidden="1"/>
    <row r="2115" ht="14.25" hidden="1"/>
    <row r="2116" ht="14.25" hidden="1"/>
    <row r="2117" ht="14.25" hidden="1"/>
    <row r="2118" ht="14.25" hidden="1"/>
    <row r="2119" ht="14.25" hidden="1"/>
    <row r="2120" ht="14.25" hidden="1"/>
    <row r="2121" ht="14.25" hidden="1"/>
    <row r="2122" ht="14.25" hidden="1"/>
    <row r="2123" ht="14.25" hidden="1"/>
    <row r="2124" ht="14.25" hidden="1"/>
    <row r="2125" ht="14.25" hidden="1"/>
    <row r="2126" ht="14.25" hidden="1"/>
    <row r="2127" ht="14.25" hidden="1"/>
    <row r="2128" ht="14.25" hidden="1"/>
    <row r="2129" ht="14.25" hidden="1"/>
    <row r="2130" ht="14.25" hidden="1"/>
    <row r="2131" ht="14.25" hidden="1"/>
    <row r="2132" ht="14.25" hidden="1"/>
    <row r="2133" ht="14.25" hidden="1"/>
    <row r="2134" ht="14.25" hidden="1"/>
    <row r="2135" ht="14.25" hidden="1"/>
    <row r="2136" ht="14.25" hidden="1"/>
    <row r="2137" ht="14.25" hidden="1"/>
    <row r="2138" ht="14.25" hidden="1"/>
    <row r="2139" ht="14.25" hidden="1"/>
    <row r="2140" ht="14.25" hidden="1"/>
    <row r="2141" ht="14.25" hidden="1"/>
    <row r="2142" ht="14.25" hidden="1"/>
    <row r="2143" ht="14.25" hidden="1"/>
    <row r="2144" ht="14.25" hidden="1"/>
    <row r="2145" ht="14.25" hidden="1"/>
    <row r="2146" ht="14.25" hidden="1"/>
    <row r="2147" ht="14.25" hidden="1"/>
    <row r="2148" ht="14.25" hidden="1"/>
    <row r="2149" ht="14.25" hidden="1"/>
    <row r="2150" ht="14.25" hidden="1"/>
    <row r="2151" ht="14.25" hidden="1"/>
    <row r="2152" ht="14.25" hidden="1"/>
    <row r="2153" ht="14.25" hidden="1"/>
    <row r="2154" ht="14.25" hidden="1"/>
    <row r="2155" ht="14.25" hidden="1"/>
    <row r="2156" ht="14.25" hidden="1"/>
    <row r="2157" ht="14.25" hidden="1"/>
    <row r="2158" ht="14.25" hidden="1"/>
    <row r="2159" ht="14.25" hidden="1"/>
    <row r="2160" ht="14.25" hidden="1"/>
    <row r="2161" ht="14.25" hidden="1"/>
    <row r="2162" ht="14.25" hidden="1"/>
    <row r="2163" ht="14.25" hidden="1"/>
    <row r="2164" ht="14.25" hidden="1"/>
    <row r="2165" ht="14.25" hidden="1"/>
    <row r="2166" ht="14.25" hidden="1"/>
    <row r="2167" ht="14.25" hidden="1"/>
    <row r="2168" ht="14.25" hidden="1"/>
    <row r="2169" ht="14.25" hidden="1"/>
    <row r="2170" ht="14.25" hidden="1"/>
    <row r="2171" ht="14.25" hidden="1"/>
    <row r="2172" ht="14.25" hidden="1"/>
    <row r="2173" ht="14.25" hidden="1"/>
    <row r="2174" ht="14.25" hidden="1"/>
    <row r="2175" ht="14.25" hidden="1"/>
    <row r="2176" ht="14.25" hidden="1"/>
    <row r="2177" ht="14.25" hidden="1"/>
    <row r="2178" ht="14.25" hidden="1"/>
    <row r="2179" ht="14.25" hidden="1"/>
    <row r="2180" ht="14.25" hidden="1"/>
    <row r="2181" ht="14.25" hidden="1"/>
    <row r="2182" ht="14.25" hidden="1"/>
    <row r="2183" ht="14.25" hidden="1"/>
    <row r="2184" ht="14.25" hidden="1"/>
    <row r="2185" ht="14.25" hidden="1"/>
    <row r="2186" ht="14.25" hidden="1"/>
    <row r="2187" ht="14.25" hidden="1"/>
    <row r="2188" ht="14.25" hidden="1"/>
    <row r="2189" ht="14.25" hidden="1"/>
    <row r="2190" ht="14.25" hidden="1"/>
    <row r="2191" ht="14.25" hidden="1"/>
    <row r="2192" ht="14.25" hidden="1"/>
    <row r="2193" ht="14.25" hidden="1"/>
    <row r="2194" ht="14.25" hidden="1"/>
    <row r="2195" ht="14.25" hidden="1"/>
    <row r="2196" ht="14.25" hidden="1"/>
    <row r="2197" ht="14.25" hidden="1"/>
    <row r="2198" ht="14.25" hidden="1"/>
    <row r="2199" ht="14.25" hidden="1"/>
    <row r="2200" ht="14.25" hidden="1"/>
    <row r="2201" ht="14.25" hidden="1"/>
    <row r="2202" ht="14.25" hidden="1"/>
    <row r="2203" ht="14.25" hidden="1"/>
    <row r="2204" ht="14.25" hidden="1"/>
    <row r="2205" ht="14.25" hidden="1"/>
    <row r="2206" ht="14.25" hidden="1"/>
    <row r="2207" ht="14.25" hidden="1"/>
    <row r="2208" ht="14.25" hidden="1"/>
    <row r="2209" ht="14.25" hidden="1"/>
    <row r="2210" ht="14.25" hidden="1"/>
    <row r="2211" ht="14.25" hidden="1"/>
    <row r="2212" ht="14.25" hidden="1"/>
    <row r="2213" ht="14.25" hidden="1"/>
    <row r="2214" ht="14.25" hidden="1"/>
    <row r="2215" ht="14.25" hidden="1"/>
    <row r="2216" ht="14.25" hidden="1"/>
    <row r="2217" ht="14.25" hidden="1"/>
    <row r="2218" ht="14.25" hidden="1"/>
    <row r="2219" ht="14.25" hidden="1"/>
    <row r="2220" ht="14.25" hidden="1"/>
    <row r="2221" ht="14.25" hidden="1"/>
    <row r="2222" ht="14.25" hidden="1"/>
    <row r="2223" ht="14.25" hidden="1"/>
    <row r="2224" ht="14.25" hidden="1"/>
    <row r="2225" ht="14.25" hidden="1"/>
    <row r="2226" ht="14.25" hidden="1"/>
    <row r="2227" ht="14.25" hidden="1"/>
    <row r="2228" ht="14.25" hidden="1"/>
    <row r="2229" ht="14.25" hidden="1"/>
    <row r="2230" ht="14.25" hidden="1"/>
    <row r="2231" ht="14.25" hidden="1"/>
    <row r="2232" ht="14.25" hidden="1"/>
    <row r="2233" ht="14.25" hidden="1"/>
    <row r="2234" ht="14.25" hidden="1"/>
    <row r="2235" ht="14.25" hidden="1"/>
    <row r="2236" ht="14.25" hidden="1"/>
    <row r="2237" ht="14.25" hidden="1"/>
    <row r="2238" ht="14.25" hidden="1"/>
    <row r="2239" ht="14.25" hidden="1"/>
    <row r="2240" ht="14.25" hidden="1"/>
    <row r="2241" ht="14.25" hidden="1"/>
    <row r="2242" ht="14.25" hidden="1"/>
    <row r="2243" ht="14.25" hidden="1"/>
    <row r="2244" ht="14.25" hidden="1"/>
    <row r="2245" ht="14.25" hidden="1"/>
    <row r="2246" ht="14.25" hidden="1"/>
    <row r="2247" ht="14.25" hidden="1"/>
    <row r="2248" ht="14.25" hidden="1"/>
    <row r="2249" ht="14.25" hidden="1"/>
    <row r="2250" ht="14.25" hidden="1"/>
    <row r="2251" ht="14.25" hidden="1"/>
    <row r="2252" ht="14.25" hidden="1"/>
    <row r="2253" ht="14.25" hidden="1"/>
    <row r="2254" ht="14.25" hidden="1"/>
    <row r="2255" ht="14.25" hidden="1"/>
    <row r="2256" ht="14.25" hidden="1"/>
    <row r="2257" ht="14.25" hidden="1"/>
    <row r="2258" ht="14.25" hidden="1"/>
    <row r="2259" ht="14.25" hidden="1"/>
    <row r="2260" ht="14.25" hidden="1"/>
    <row r="2261" ht="14.25" hidden="1"/>
    <row r="2262" ht="14.25" hidden="1"/>
    <row r="2263" ht="14.25" hidden="1"/>
    <row r="2264" ht="14.25" hidden="1"/>
    <row r="2265" ht="14.25" hidden="1"/>
    <row r="2266" ht="14.25" hidden="1"/>
    <row r="2267" ht="14.25" hidden="1"/>
    <row r="2268" ht="14.25" hidden="1"/>
    <row r="2269" ht="14.25" hidden="1"/>
    <row r="2270" ht="14.25" hidden="1"/>
    <row r="2271" ht="14.25" hidden="1"/>
    <row r="2272" ht="14.25" hidden="1"/>
    <row r="2273" ht="14.25" hidden="1"/>
    <row r="2274" ht="14.25" hidden="1"/>
    <row r="2275" ht="14.25" hidden="1"/>
    <row r="2276" ht="14.25" hidden="1"/>
    <row r="2277" ht="14.25" hidden="1"/>
    <row r="2278" ht="14.25" hidden="1"/>
    <row r="2279" ht="14.25" hidden="1"/>
    <row r="2280" ht="14.25" hidden="1"/>
    <row r="2281" ht="14.25" hidden="1"/>
    <row r="2282" ht="14.25" hidden="1"/>
    <row r="2283" ht="14.25" hidden="1"/>
    <row r="2284" ht="14.25" hidden="1"/>
    <row r="2285" ht="14.25" hidden="1"/>
    <row r="2286" ht="14.25" hidden="1"/>
    <row r="2287" ht="14.25" hidden="1"/>
    <row r="2288" ht="14.25" hidden="1"/>
    <row r="2289" ht="14.25" hidden="1"/>
    <row r="2290" ht="14.25" hidden="1"/>
    <row r="2291" ht="14.25" hidden="1"/>
    <row r="2292" ht="14.25" hidden="1"/>
    <row r="2293" ht="14.25" hidden="1"/>
    <row r="2294" ht="14.25" hidden="1"/>
    <row r="2295" ht="14.25" hidden="1"/>
    <row r="2296" ht="14.25" hidden="1"/>
    <row r="2297" ht="14.25" hidden="1"/>
    <row r="2298" ht="14.25" hidden="1"/>
    <row r="2299" ht="14.25" hidden="1"/>
    <row r="2300" ht="14.25" hidden="1"/>
    <row r="2301" ht="14.25" hidden="1"/>
    <row r="2302" ht="14.25" hidden="1"/>
    <row r="2303" ht="14.25" hidden="1"/>
    <row r="2304" ht="14.25" hidden="1"/>
    <row r="2305" ht="14.25" hidden="1"/>
    <row r="2306" ht="14.25" hidden="1"/>
    <row r="2307" ht="14.25" hidden="1"/>
    <row r="2308" ht="14.25" hidden="1"/>
    <row r="2309" ht="14.25" hidden="1"/>
    <row r="2310" ht="14.25" hidden="1"/>
    <row r="2311" ht="14.25" hidden="1"/>
    <row r="2312" ht="14.25" hidden="1"/>
    <row r="2313" ht="14.25" hidden="1"/>
    <row r="2314" ht="14.25" hidden="1"/>
    <row r="2315" ht="14.25" hidden="1"/>
    <row r="2316" ht="14.25" hidden="1"/>
    <row r="2317" ht="14.25" hidden="1"/>
    <row r="2318" ht="14.25" hidden="1"/>
    <row r="2319" ht="14.25" hidden="1"/>
    <row r="2320" ht="14.25" hidden="1"/>
    <row r="2321" ht="14.25" hidden="1"/>
    <row r="2322" ht="14.25" hidden="1"/>
    <row r="2323" ht="14.25" hidden="1"/>
    <row r="2324" ht="14.25" hidden="1"/>
    <row r="2325" ht="14.25" hidden="1"/>
    <row r="2326" ht="14.25" hidden="1"/>
    <row r="2327" ht="14.25" hidden="1"/>
    <row r="2328" ht="14.25" hidden="1"/>
    <row r="2329" ht="14.25" hidden="1"/>
    <row r="2330" ht="14.25" hidden="1"/>
    <row r="2331" ht="14.25" hidden="1"/>
    <row r="2332" ht="14.25" hidden="1"/>
    <row r="2333" ht="14.25" hidden="1"/>
    <row r="2334" ht="14.25" hidden="1"/>
    <row r="2335" ht="14.25" hidden="1"/>
    <row r="2336" ht="14.25" hidden="1"/>
    <row r="2337" ht="14.25" hidden="1"/>
    <row r="2338" ht="14.25" hidden="1"/>
    <row r="2339" ht="14.25" hidden="1"/>
    <row r="2340" ht="14.25" hidden="1"/>
    <row r="2341" ht="14.25" hidden="1"/>
    <row r="2342" ht="14.25" hidden="1"/>
    <row r="2343" ht="14.25" hidden="1"/>
    <row r="2344" ht="14.25" hidden="1"/>
    <row r="2345" ht="14.25" hidden="1"/>
    <row r="2346" ht="14.25" hidden="1"/>
    <row r="2347" ht="14.25" hidden="1"/>
    <row r="2348" ht="14.25" hidden="1"/>
    <row r="2349" ht="14.25" hidden="1"/>
    <row r="2350" ht="14.25" hidden="1"/>
    <row r="2351" ht="14.25" hidden="1"/>
    <row r="2352" ht="14.25" hidden="1"/>
    <row r="2353" ht="14.25" hidden="1"/>
    <row r="2354" ht="14.25" hidden="1"/>
    <row r="2355" ht="14.25" hidden="1"/>
    <row r="2356" ht="14.25" hidden="1"/>
    <row r="2357" ht="14.25" hidden="1"/>
    <row r="2358" ht="14.25" hidden="1"/>
    <row r="2359" ht="14.25" hidden="1"/>
    <row r="2360" ht="14.25" hidden="1"/>
    <row r="2361" ht="14.25" hidden="1"/>
    <row r="2362" ht="14.25" hidden="1"/>
    <row r="2363" ht="14.25" hidden="1"/>
    <row r="2364" ht="14.25" hidden="1"/>
    <row r="2365" ht="14.25" hidden="1"/>
    <row r="2366" ht="14.25" hidden="1"/>
    <row r="2367" ht="14.25" hidden="1"/>
    <row r="2368" ht="14.25" hidden="1"/>
    <row r="2369" ht="14.25" hidden="1"/>
    <row r="2370" ht="14.25" hidden="1"/>
    <row r="2371" ht="14.25" hidden="1"/>
    <row r="2372" ht="14.25" hidden="1"/>
    <row r="2373" ht="14.25" hidden="1"/>
    <row r="2374" ht="14.25" hidden="1"/>
    <row r="2375" ht="14.25" hidden="1"/>
    <row r="2376" ht="14.25" hidden="1"/>
    <row r="2377" ht="14.25" hidden="1"/>
    <row r="2378" ht="14.25" hidden="1"/>
    <row r="2379" ht="14.25" hidden="1"/>
    <row r="2380" ht="14.25" hidden="1"/>
    <row r="2381" ht="14.25" hidden="1"/>
    <row r="2382" ht="14.25" hidden="1"/>
    <row r="2383" ht="14.25" hidden="1"/>
    <row r="2384" ht="14.25" hidden="1"/>
    <row r="2385" ht="14.25" hidden="1"/>
    <row r="2386" ht="14.25" hidden="1"/>
    <row r="2387" ht="14.25" hidden="1"/>
    <row r="2388" ht="14.25" hidden="1"/>
    <row r="2389" ht="14.25" hidden="1"/>
    <row r="2390" ht="14.25" hidden="1"/>
    <row r="2391" ht="14.25" hidden="1"/>
    <row r="2392" ht="14.25" hidden="1"/>
    <row r="2393" ht="14.25" hidden="1"/>
    <row r="2394" ht="14.25" hidden="1"/>
    <row r="2395" ht="14.25" hidden="1"/>
    <row r="2396" ht="14.25" hidden="1"/>
    <row r="2397" ht="14.25" hidden="1"/>
    <row r="2398" ht="14.25" hidden="1"/>
    <row r="2399" ht="14.25" hidden="1"/>
    <row r="2400" ht="14.25" hidden="1"/>
    <row r="2401" ht="14.25" hidden="1"/>
    <row r="2402" ht="14.25" hidden="1"/>
    <row r="2403" ht="14.25" hidden="1"/>
    <row r="2404" ht="14.25" hidden="1"/>
    <row r="2405" ht="14.25" hidden="1"/>
    <row r="2406" ht="14.25" hidden="1"/>
    <row r="2407" ht="14.25" hidden="1"/>
    <row r="2408" ht="14.25" hidden="1"/>
    <row r="2409" ht="14.25" hidden="1"/>
    <row r="2410" ht="14.25" hidden="1"/>
    <row r="2411" ht="14.25" hidden="1"/>
    <row r="2412" ht="14.25" hidden="1"/>
    <row r="2413" ht="14.25" hidden="1"/>
    <row r="2414" ht="14.25" hidden="1"/>
    <row r="2415" ht="14.25" hidden="1"/>
    <row r="2416" ht="14.25" hidden="1"/>
    <row r="2417" ht="14.25" hidden="1"/>
    <row r="2418" ht="14.25" hidden="1"/>
    <row r="2419" ht="14.25" hidden="1"/>
    <row r="2420" ht="14.25" hidden="1"/>
    <row r="2421" ht="14.25" hidden="1"/>
    <row r="2422" ht="14.25" hidden="1"/>
    <row r="2423" ht="14.25" hidden="1"/>
    <row r="2424" ht="14.25" hidden="1"/>
    <row r="2425" ht="14.25" hidden="1"/>
    <row r="2426" ht="14.25" hidden="1"/>
    <row r="2427" ht="14.25" hidden="1"/>
    <row r="2428" ht="14.25" hidden="1"/>
    <row r="2429" ht="14.25" hidden="1"/>
    <row r="2430" ht="14.25" hidden="1"/>
    <row r="2431" ht="14.25" hidden="1"/>
    <row r="2432" ht="14.25" hidden="1"/>
    <row r="2433" ht="14.25" hidden="1"/>
    <row r="2434" ht="14.25" hidden="1"/>
    <row r="2435" ht="14.25" hidden="1"/>
    <row r="2436" ht="14.25" hidden="1"/>
    <row r="2437" ht="14.25" hidden="1"/>
    <row r="2438" ht="14.25" hidden="1"/>
    <row r="2439" ht="14.25" hidden="1"/>
    <row r="2440" ht="14.25" hidden="1"/>
    <row r="2441" ht="14.25" hidden="1"/>
    <row r="2442" ht="14.25" hidden="1"/>
    <row r="2443" ht="14.25" hidden="1"/>
    <row r="2444" ht="14.25" hidden="1"/>
    <row r="2445" ht="14.25" hidden="1"/>
    <row r="2446" ht="14.25" hidden="1"/>
    <row r="2447" ht="14.25" hidden="1"/>
    <row r="2448" ht="14.25" hidden="1"/>
    <row r="2449" ht="14.25" hidden="1"/>
    <row r="2450" ht="14.25" hidden="1"/>
    <row r="2451" ht="14.25" hidden="1"/>
    <row r="2452" ht="14.25" hidden="1"/>
    <row r="2453" ht="14.25" hidden="1"/>
    <row r="2454" ht="14.25" hidden="1"/>
    <row r="2455" ht="14.25" hidden="1"/>
    <row r="2456" ht="14.25" hidden="1"/>
    <row r="2457" ht="14.25" hidden="1"/>
    <row r="2458" ht="14.25" hidden="1"/>
    <row r="2459" ht="14.25" hidden="1"/>
    <row r="2460" ht="14.25" hidden="1"/>
    <row r="2461" ht="14.25" hidden="1"/>
    <row r="2462" ht="14.25" hidden="1"/>
    <row r="2463" ht="14.25" hidden="1"/>
    <row r="2464" ht="14.25" hidden="1"/>
    <row r="2465" ht="14.25" hidden="1"/>
    <row r="2466" ht="14.25" hidden="1"/>
    <row r="2467" ht="14.25" hidden="1"/>
    <row r="2468" ht="14.25" hidden="1"/>
    <row r="2469" ht="14.25" hidden="1"/>
    <row r="2470" ht="14.25" hidden="1"/>
    <row r="2471" ht="14.25" hidden="1"/>
    <row r="2472" ht="14.25" hidden="1"/>
    <row r="2473" ht="14.25" hidden="1"/>
    <row r="2474" ht="14.25" hidden="1"/>
    <row r="2475" ht="14.25" hidden="1"/>
    <row r="2476" ht="14.25" hidden="1"/>
    <row r="2477" ht="14.25" hidden="1"/>
    <row r="2478" ht="14.25" hidden="1"/>
    <row r="2479" ht="14.25" hidden="1"/>
    <row r="2480" ht="14.25" hidden="1"/>
    <row r="2481" ht="14.25" hidden="1"/>
    <row r="2482" ht="14.25" hidden="1"/>
    <row r="2483" ht="14.25" hidden="1"/>
    <row r="2484" ht="14.25" hidden="1"/>
    <row r="2485" ht="14.25" hidden="1"/>
    <row r="2486" ht="14.25" hidden="1"/>
    <row r="2487" ht="14.25" hidden="1"/>
    <row r="2488" ht="14.25" hidden="1"/>
    <row r="2489" ht="14.25" hidden="1"/>
    <row r="2490" ht="14.25" hidden="1"/>
    <row r="2491" ht="14.25" hidden="1"/>
    <row r="2492" ht="14.25" hidden="1"/>
    <row r="2493" ht="14.25" hidden="1"/>
    <row r="2494" ht="14.25" hidden="1"/>
    <row r="2495" ht="14.25" hidden="1"/>
    <row r="2496" ht="14.25" hidden="1"/>
    <row r="2497" ht="14.25" hidden="1"/>
    <row r="2498" ht="14.25" hidden="1"/>
    <row r="2499" ht="14.25" hidden="1"/>
    <row r="2500" ht="14.25" hidden="1"/>
    <row r="2501" ht="14.25" hidden="1"/>
    <row r="2502" ht="14.25" hidden="1"/>
    <row r="2503" ht="14.25" hidden="1"/>
    <row r="2504" ht="14.25" hidden="1"/>
    <row r="2505" ht="14.25" hidden="1"/>
    <row r="2506" ht="14.25" hidden="1"/>
    <row r="2507" ht="14.25" hidden="1"/>
    <row r="2508" ht="14.25" hidden="1"/>
    <row r="2509" ht="14.25" hidden="1"/>
    <row r="2510" ht="14.25" hidden="1"/>
    <row r="2511" ht="14.25" hidden="1"/>
    <row r="2512" ht="14.25" hidden="1"/>
    <row r="2513" ht="14.25" hidden="1"/>
    <row r="2514" ht="14.25" hidden="1"/>
    <row r="2515" ht="14.25" hidden="1"/>
    <row r="2516" ht="14.25" hidden="1"/>
    <row r="2517" ht="14.25" hidden="1"/>
    <row r="2518" ht="14.25" hidden="1"/>
    <row r="2519" ht="14.25" hidden="1"/>
    <row r="2520" ht="14.25" hidden="1"/>
    <row r="2521" ht="14.25" hidden="1"/>
    <row r="2522" ht="14.25" hidden="1"/>
    <row r="2523" ht="14.25" hidden="1"/>
    <row r="2524" ht="14.25" hidden="1"/>
    <row r="2525" ht="14.25" hidden="1"/>
    <row r="2526" ht="14.25" hidden="1"/>
    <row r="2527" ht="14.25" hidden="1"/>
    <row r="2528" ht="14.25" hidden="1"/>
    <row r="2529" ht="14.25" hidden="1"/>
    <row r="2530" ht="14.25" hidden="1"/>
    <row r="2531" ht="14.25" hidden="1"/>
    <row r="2532" ht="14.25" hidden="1"/>
    <row r="2533" ht="14.25" hidden="1"/>
    <row r="2534" ht="14.25" hidden="1"/>
    <row r="2535" ht="14.25" hidden="1"/>
    <row r="2536" ht="14.25" hidden="1"/>
    <row r="2537" ht="14.25" hidden="1"/>
    <row r="2538" ht="14.25" hidden="1"/>
    <row r="2539" ht="14.25" hidden="1"/>
    <row r="2540" ht="14.25" hidden="1"/>
    <row r="2541" ht="14.25" hidden="1"/>
    <row r="2542" ht="14.25" hidden="1"/>
    <row r="2543" ht="14.25" hidden="1"/>
    <row r="2544" ht="14.25" hidden="1"/>
    <row r="2545" ht="14.25" hidden="1"/>
    <row r="2546" ht="14.25" hidden="1"/>
    <row r="2547" ht="14.25" hidden="1"/>
    <row r="2548" ht="14.25" hidden="1"/>
    <row r="2549" ht="14.25" hidden="1"/>
    <row r="2550" ht="14.25" hidden="1"/>
    <row r="2551" ht="14.25" hidden="1"/>
    <row r="2552" ht="14.25" hidden="1"/>
    <row r="2553" ht="14.25" hidden="1"/>
    <row r="2554" ht="14.25" hidden="1"/>
    <row r="2555" ht="14.25" hidden="1"/>
    <row r="2556" ht="14.25" hidden="1"/>
    <row r="2557" ht="14.25" hidden="1"/>
    <row r="2558" ht="14.25" hidden="1"/>
    <row r="2559" ht="14.25" hidden="1"/>
    <row r="2560" ht="14.25" hidden="1"/>
    <row r="2561" ht="14.25" hidden="1"/>
    <row r="2562" ht="14.25" hidden="1"/>
    <row r="2563" ht="14.25" hidden="1"/>
    <row r="2564" ht="14.25" hidden="1"/>
    <row r="2565" ht="14.25" hidden="1"/>
    <row r="2566" ht="14.25" hidden="1"/>
    <row r="2567" ht="14.25" hidden="1"/>
    <row r="2568" ht="14.25" hidden="1"/>
    <row r="2569" ht="14.25" hidden="1"/>
    <row r="2570" ht="14.25" hidden="1"/>
    <row r="2571" ht="14.25" hidden="1"/>
    <row r="2572" ht="14.25" hidden="1"/>
    <row r="2573" ht="14.25" hidden="1"/>
    <row r="2574" ht="14.25" hidden="1"/>
    <row r="2575" ht="14.25" hidden="1"/>
    <row r="2576" ht="14.25" hidden="1"/>
    <row r="2577" ht="14.25" hidden="1"/>
    <row r="2578" ht="14.25" hidden="1"/>
    <row r="2579" ht="14.25" hidden="1"/>
    <row r="2580" ht="14.25" hidden="1"/>
    <row r="2581" ht="14.25" hidden="1"/>
    <row r="2582" ht="14.25" hidden="1"/>
    <row r="2583" ht="14.25" hidden="1"/>
    <row r="2584" ht="14.25" hidden="1"/>
    <row r="2585" ht="14.25" hidden="1"/>
    <row r="2586" ht="14.25" hidden="1"/>
    <row r="2587" ht="14.25" hidden="1"/>
    <row r="2588" ht="14.25" hidden="1"/>
    <row r="2589" ht="14.25" hidden="1"/>
    <row r="2590" ht="14.25" hidden="1"/>
    <row r="2591" ht="14.25" hidden="1"/>
    <row r="2592" ht="14.25" hidden="1"/>
    <row r="2593" ht="14.25" hidden="1"/>
    <row r="2594" ht="14.25" hidden="1"/>
    <row r="2595" ht="14.25" hidden="1"/>
    <row r="2596" ht="14.25" hidden="1"/>
    <row r="2597" ht="14.25" hidden="1"/>
    <row r="2598" ht="14.25" hidden="1"/>
    <row r="2599" ht="14.25" hidden="1"/>
    <row r="2600" ht="14.25" hidden="1"/>
    <row r="2601" ht="14.25" hidden="1"/>
    <row r="2602" ht="14.25" hidden="1"/>
    <row r="2603" ht="14.25" hidden="1"/>
    <row r="2604" ht="14.25" hidden="1"/>
    <row r="2605" ht="14.25" hidden="1"/>
    <row r="2606" ht="14.25" hidden="1"/>
    <row r="2607" ht="14.25" hidden="1"/>
    <row r="2608" ht="14.25" hidden="1"/>
    <row r="2609" ht="14.25" hidden="1"/>
    <row r="2610" ht="14.25" hidden="1"/>
    <row r="2611" ht="14.25" hidden="1"/>
    <row r="2612" ht="14.25" hidden="1"/>
    <row r="2613" ht="14.25" hidden="1"/>
    <row r="2614" ht="14.25" hidden="1"/>
    <row r="2615" ht="14.25" hidden="1"/>
    <row r="2616" ht="14.25" hidden="1"/>
    <row r="2617" ht="14.25" hidden="1"/>
    <row r="2618" ht="14.25" hidden="1"/>
    <row r="2619" ht="14.25" hidden="1"/>
    <row r="2620" ht="14.25" hidden="1"/>
    <row r="2621" ht="14.25" hidden="1"/>
    <row r="2622" ht="14.25" hidden="1"/>
    <row r="2623" ht="14.25" hidden="1"/>
    <row r="2624" ht="14.25" hidden="1"/>
    <row r="2625" ht="14.25" hidden="1"/>
    <row r="2626" ht="14.25" hidden="1"/>
    <row r="2627" ht="14.25" hidden="1"/>
    <row r="2628" ht="14.25" hidden="1"/>
    <row r="2629" ht="14.25" hidden="1"/>
    <row r="2630" ht="14.25" hidden="1"/>
    <row r="2631" ht="14.25" hidden="1"/>
    <row r="2632" ht="14.25" hidden="1"/>
    <row r="2633" ht="14.25" hidden="1"/>
    <row r="2634" ht="14.25" hidden="1"/>
    <row r="2635" ht="14.25" hidden="1"/>
    <row r="2636" ht="14.25" hidden="1"/>
    <row r="2637" ht="14.25" hidden="1"/>
    <row r="2638" ht="14.25" hidden="1"/>
    <row r="2639" ht="14.25" hidden="1"/>
    <row r="2640" ht="14.25" hidden="1"/>
    <row r="2641" ht="14.25" hidden="1"/>
    <row r="2642" ht="14.25" hidden="1"/>
    <row r="2643" ht="14.25" hidden="1"/>
    <row r="2644" ht="14.25" hidden="1"/>
    <row r="2645" ht="14.25" hidden="1"/>
    <row r="2646" ht="14.25" hidden="1"/>
    <row r="2647" ht="14.25" hidden="1"/>
    <row r="2648" ht="14.25" hidden="1"/>
    <row r="2649" ht="14.25" hidden="1"/>
    <row r="2650" ht="14.25" hidden="1"/>
    <row r="2651" ht="14.25" hidden="1"/>
    <row r="2652" ht="14.25" hidden="1"/>
    <row r="2653" ht="14.25" hidden="1"/>
    <row r="2654" ht="14.25" hidden="1"/>
    <row r="2655" ht="14.25" hidden="1"/>
    <row r="2656" ht="14.25" hidden="1"/>
    <row r="2657" ht="14.25" hidden="1"/>
    <row r="2658" ht="14.25" hidden="1"/>
    <row r="2659" ht="14.25" hidden="1"/>
    <row r="2660" ht="14.25" hidden="1"/>
    <row r="2661" ht="14.25" hidden="1"/>
    <row r="2662" ht="14.25" hidden="1"/>
    <row r="2663" ht="14.25" hidden="1"/>
    <row r="2664" ht="14.25" hidden="1"/>
    <row r="2665" ht="14.25" hidden="1"/>
    <row r="2666" ht="14.25" hidden="1"/>
    <row r="2667" ht="14.25" hidden="1"/>
    <row r="2668" ht="14.25" hidden="1"/>
    <row r="2669" ht="14.25" hidden="1"/>
    <row r="2670" ht="14.25" hidden="1"/>
    <row r="2671" ht="14.25" hidden="1"/>
    <row r="2672" ht="14.25" hidden="1"/>
    <row r="2673" ht="14.25" hidden="1"/>
    <row r="2674" ht="14.25" hidden="1"/>
    <row r="2675" ht="14.25" hidden="1"/>
    <row r="2676" ht="14.25" hidden="1"/>
    <row r="2677" ht="14.25" hidden="1"/>
    <row r="2678" ht="14.25" hidden="1"/>
    <row r="2679" ht="14.25" hidden="1"/>
    <row r="2680" ht="14.25" hidden="1"/>
    <row r="2681" ht="14.25" hidden="1"/>
    <row r="2682" ht="14.25" hidden="1"/>
    <row r="2683" ht="14.25" hidden="1"/>
    <row r="2684" ht="14.25" hidden="1"/>
    <row r="2685" ht="14.25" hidden="1"/>
    <row r="2686" ht="14.25" hidden="1"/>
    <row r="2687" ht="14.25" hidden="1"/>
    <row r="2688" ht="14.25" hidden="1"/>
    <row r="2689" ht="14.25" hidden="1"/>
    <row r="2690" ht="14.25" hidden="1"/>
    <row r="2691" ht="14.25" hidden="1"/>
    <row r="2692" ht="14.25" hidden="1"/>
    <row r="2693" ht="14.25" hidden="1"/>
    <row r="2694" ht="14.25" hidden="1"/>
    <row r="2695" ht="14.25" hidden="1"/>
    <row r="2696" ht="14.25" hidden="1"/>
    <row r="2697" ht="14.25" hidden="1"/>
    <row r="2698" ht="14.25" hidden="1"/>
    <row r="2699" ht="14.25" hidden="1"/>
    <row r="2700" ht="14.25" hidden="1"/>
    <row r="2701" ht="14.25" hidden="1"/>
    <row r="2702" ht="14.25" hidden="1"/>
    <row r="2703" ht="14.25" hidden="1"/>
    <row r="2704" ht="14.25" hidden="1"/>
    <row r="2705" ht="14.25" hidden="1"/>
    <row r="2706" ht="14.25" hidden="1"/>
    <row r="2707" ht="14.25" hidden="1"/>
    <row r="2708" ht="14.25" hidden="1"/>
    <row r="2709" ht="14.25" hidden="1"/>
    <row r="2710" ht="14.25" hidden="1"/>
    <row r="2711" ht="14.25" hidden="1"/>
    <row r="2712" ht="14.25" hidden="1"/>
    <row r="2713" ht="14.25" hidden="1"/>
    <row r="2714" ht="14.25" hidden="1"/>
    <row r="2715" ht="14.25" hidden="1"/>
    <row r="2716" ht="14.25" hidden="1"/>
    <row r="2717" ht="14.25" hidden="1"/>
    <row r="2718" ht="14.25" hidden="1"/>
    <row r="2719" ht="14.25" hidden="1"/>
    <row r="2720" ht="14.25" hidden="1"/>
    <row r="2721" ht="14.25" hidden="1"/>
    <row r="2722" ht="14.25" hidden="1"/>
    <row r="2723" ht="14.25" hidden="1"/>
    <row r="2724" ht="14.25" hidden="1"/>
    <row r="2725" ht="14.25" hidden="1"/>
    <row r="2726" ht="14.25" hidden="1"/>
    <row r="2727" ht="14.25" hidden="1"/>
    <row r="2728" ht="14.25" hidden="1"/>
    <row r="2729" ht="14.25" hidden="1"/>
    <row r="2730" ht="14.25" hidden="1"/>
    <row r="2731" ht="14.25" hidden="1"/>
    <row r="2732" ht="14.25" hidden="1"/>
    <row r="2733" ht="14.25" hidden="1"/>
    <row r="2734" ht="14.25" hidden="1"/>
    <row r="2735" ht="14.25" hidden="1"/>
    <row r="2736" ht="14.25" hidden="1"/>
    <row r="2737" ht="14.25" hidden="1"/>
    <row r="2738" ht="14.25" hidden="1"/>
    <row r="2739" ht="14.25" hidden="1"/>
    <row r="2740" ht="14.25" hidden="1"/>
    <row r="2741" ht="14.25" hidden="1"/>
    <row r="2742" ht="14.25" hidden="1"/>
    <row r="2743" ht="14.25" hidden="1"/>
    <row r="2744" ht="14.25" hidden="1"/>
    <row r="2745" ht="14.25" hidden="1"/>
    <row r="2746" ht="14.25" hidden="1"/>
    <row r="2747" ht="14.25" hidden="1"/>
    <row r="2748" ht="14.25" hidden="1"/>
    <row r="2749" ht="14.25" hidden="1"/>
    <row r="2750" ht="14.25" hidden="1"/>
    <row r="2751" ht="14.25" hidden="1"/>
    <row r="2752" ht="14.25" hidden="1"/>
    <row r="2753" ht="14.25" hidden="1"/>
    <row r="2754" ht="14.25" hidden="1"/>
    <row r="2755" ht="14.25" hidden="1"/>
    <row r="2756" ht="14.25" hidden="1"/>
    <row r="2757" ht="14.25" hidden="1"/>
    <row r="2758" ht="14.25" hidden="1"/>
    <row r="2759" ht="14.25" hidden="1"/>
    <row r="2760" ht="14.25" hidden="1"/>
    <row r="2761" ht="14.25" hidden="1"/>
    <row r="2762" ht="14.25" hidden="1"/>
    <row r="2763" ht="14.25" hidden="1"/>
    <row r="2764" ht="14.25" hidden="1"/>
    <row r="2765" ht="14.25" hidden="1"/>
    <row r="2766" ht="14.25" hidden="1"/>
    <row r="2767" ht="14.25" hidden="1"/>
    <row r="2768" ht="14.25" hidden="1"/>
    <row r="2769" ht="14.25" hidden="1"/>
    <row r="2770" ht="14.25" hidden="1"/>
    <row r="2771" ht="14.25" hidden="1"/>
    <row r="2772" ht="14.25" hidden="1"/>
    <row r="2773" ht="14.25" hidden="1"/>
    <row r="2774" ht="14.25" hidden="1"/>
    <row r="2775" ht="14.25" hidden="1"/>
    <row r="2776" ht="14.25" hidden="1"/>
    <row r="2777" ht="14.25" hidden="1"/>
    <row r="2778" ht="14.25" hidden="1"/>
    <row r="2779" ht="14.25" hidden="1"/>
    <row r="2780" ht="14.25" hidden="1"/>
    <row r="2781" ht="14.25" hidden="1"/>
    <row r="2782" ht="14.25" hidden="1"/>
    <row r="2783" ht="14.25" hidden="1"/>
    <row r="2784" ht="14.25" hidden="1"/>
    <row r="2785" ht="14.25" hidden="1"/>
    <row r="2786" ht="14.25" hidden="1"/>
    <row r="2787" ht="14.25" hidden="1"/>
    <row r="2788" ht="14.25" hidden="1"/>
    <row r="2789" ht="14.25" hidden="1"/>
    <row r="2790" ht="14.25" hidden="1"/>
    <row r="2791" ht="14.25" hidden="1"/>
    <row r="2792" ht="14.25" hidden="1"/>
    <row r="2793" ht="14.25" hidden="1"/>
    <row r="2794" ht="14.25" hidden="1"/>
    <row r="2795" ht="14.25" hidden="1"/>
    <row r="2796" ht="14.25" hidden="1"/>
    <row r="2797" ht="14.25" hidden="1"/>
    <row r="2798" ht="14.25" hidden="1"/>
    <row r="2799" ht="14.25" hidden="1"/>
    <row r="2800" ht="14.25" hidden="1"/>
    <row r="2801" ht="14.25" hidden="1"/>
    <row r="2802" ht="14.25" hidden="1"/>
    <row r="2803" ht="14.25" hidden="1"/>
    <row r="2804" ht="14.25" hidden="1"/>
    <row r="2805" ht="14.25" hidden="1"/>
    <row r="2806" ht="14.25" hidden="1"/>
    <row r="2807" ht="14.25" hidden="1"/>
    <row r="2808" ht="14.25" hidden="1"/>
    <row r="2809" ht="14.25" hidden="1"/>
    <row r="2810" ht="14.25" hidden="1"/>
    <row r="2811" ht="14.25" hidden="1"/>
    <row r="2812" ht="14.25" hidden="1"/>
    <row r="2813" ht="14.25" hidden="1"/>
    <row r="2814" ht="14.25" hidden="1"/>
    <row r="2815" ht="14.25" hidden="1"/>
    <row r="2816" ht="14.25" hidden="1"/>
    <row r="2817" ht="14.25" hidden="1"/>
    <row r="2818" ht="14.25" hidden="1"/>
    <row r="2819" ht="14.25" hidden="1"/>
    <row r="2820" ht="14.25" hidden="1"/>
    <row r="2821" ht="14.25" hidden="1"/>
    <row r="2822" ht="14.25" hidden="1"/>
    <row r="2823" ht="14.25" hidden="1"/>
    <row r="2824" ht="14.25" hidden="1"/>
    <row r="2825" ht="14.25" hidden="1"/>
    <row r="2826" ht="14.25" hidden="1"/>
    <row r="2827" ht="14.25" hidden="1"/>
    <row r="2828" ht="14.25" hidden="1"/>
    <row r="2829" ht="14.25" hidden="1"/>
    <row r="2830" ht="14.25" hidden="1"/>
    <row r="2831" ht="14.25" hidden="1"/>
    <row r="2832" ht="14.25" hidden="1"/>
    <row r="2833" ht="14.25" hidden="1"/>
    <row r="2834" ht="14.25" hidden="1"/>
    <row r="2835" ht="14.25" hidden="1"/>
    <row r="2836" ht="14.25" hidden="1"/>
    <row r="2837" ht="14.25" hidden="1"/>
    <row r="2838" ht="14.25" hidden="1"/>
    <row r="2839" ht="14.25" hidden="1"/>
    <row r="2840" ht="14.25" hidden="1"/>
    <row r="2841" ht="14.25" hidden="1"/>
    <row r="2842" ht="14.25" hidden="1"/>
    <row r="2843" ht="14.25" hidden="1"/>
    <row r="2844" ht="14.25" hidden="1"/>
    <row r="2845" ht="14.25" hidden="1"/>
    <row r="2846" ht="14.25" hidden="1"/>
    <row r="2847" ht="14.25" hidden="1"/>
    <row r="2848" ht="14.25" hidden="1"/>
    <row r="2849" ht="14.25" hidden="1"/>
    <row r="2850" ht="14.25" hidden="1"/>
    <row r="2851" ht="14.25" hidden="1"/>
    <row r="2852" ht="14.25" hidden="1"/>
    <row r="2853" ht="14.25" hidden="1"/>
    <row r="2854" ht="14.25" hidden="1"/>
    <row r="2855" ht="14.25" hidden="1"/>
    <row r="2856" ht="14.25" hidden="1"/>
    <row r="2857" ht="14.25" hidden="1"/>
    <row r="2858" ht="14.25" hidden="1"/>
    <row r="2859" ht="14.25" hidden="1"/>
    <row r="2860" ht="14.25" hidden="1"/>
    <row r="2861" ht="14.25" hidden="1"/>
    <row r="2862" ht="14.25" hidden="1"/>
    <row r="2863" ht="14.25" hidden="1"/>
    <row r="2864" ht="14.25" hidden="1"/>
    <row r="2865" ht="14.25" hidden="1"/>
    <row r="2866" ht="14.25" hidden="1"/>
    <row r="2867" ht="14.25" hidden="1"/>
    <row r="2868" ht="14.25" hidden="1"/>
    <row r="2869" ht="14.25" hidden="1"/>
    <row r="2870" ht="14.25" hidden="1"/>
    <row r="2871" ht="14.25" hidden="1"/>
    <row r="2872" ht="14.25" hidden="1"/>
    <row r="2873" ht="14.25" hidden="1"/>
    <row r="2874" ht="14.25" hidden="1"/>
    <row r="2875" ht="14.25" hidden="1"/>
    <row r="2876" ht="14.25" hidden="1"/>
    <row r="2877" ht="14.25" hidden="1"/>
    <row r="2878" ht="14.25" hidden="1"/>
    <row r="2879" ht="14.25" hidden="1"/>
    <row r="2880" ht="14.25" hidden="1"/>
    <row r="2881" ht="14.25" hidden="1"/>
    <row r="2882" ht="14.25" hidden="1"/>
    <row r="2883" ht="14.25" hidden="1"/>
    <row r="2884" ht="14.25" hidden="1"/>
    <row r="2885" ht="14.25" hidden="1"/>
    <row r="2886" ht="14.25" hidden="1"/>
    <row r="2887" ht="14.25" hidden="1"/>
    <row r="2888" ht="14.25" hidden="1"/>
    <row r="2889" ht="14.25" hidden="1"/>
    <row r="2890" ht="14.25" hidden="1"/>
    <row r="2891" ht="14.25" hidden="1"/>
    <row r="2892" ht="14.25" hidden="1"/>
    <row r="2893" ht="14.25" hidden="1"/>
    <row r="2894" ht="14.25" hidden="1"/>
    <row r="2895" ht="14.25" hidden="1"/>
    <row r="2896" ht="14.25" hidden="1"/>
    <row r="2897" ht="14.25" hidden="1"/>
    <row r="2898" ht="14.25" hidden="1"/>
    <row r="2899" ht="14.25" hidden="1"/>
    <row r="2900" ht="14.25" hidden="1"/>
    <row r="2901" ht="14.25" hidden="1"/>
    <row r="2902" ht="14.25" hidden="1"/>
    <row r="2903" ht="14.25" hidden="1"/>
    <row r="2904" ht="14.25" hidden="1"/>
    <row r="2905" ht="14.25" hidden="1"/>
    <row r="2906" ht="14.25" hidden="1"/>
    <row r="2907" ht="14.25" hidden="1"/>
    <row r="2908" ht="14.25" hidden="1"/>
    <row r="2909" ht="14.25" hidden="1"/>
    <row r="2910" ht="14.25" hidden="1"/>
    <row r="2911" ht="14.25" hidden="1"/>
    <row r="2912" ht="14.25" hidden="1"/>
    <row r="2913" ht="14.25" hidden="1"/>
    <row r="2914" ht="14.25" hidden="1"/>
    <row r="2915" ht="14.25" hidden="1"/>
    <row r="2916" ht="14.25" hidden="1"/>
    <row r="2917" ht="14.25" hidden="1"/>
    <row r="2918" ht="14.25" hidden="1"/>
    <row r="2919" ht="14.25" hidden="1"/>
    <row r="2920" ht="14.25" hidden="1"/>
    <row r="2921" ht="14.25" hidden="1"/>
    <row r="2922" ht="14.25" hidden="1"/>
    <row r="2923" ht="14.25" hidden="1"/>
    <row r="2924" ht="14.25" hidden="1"/>
    <row r="2925" ht="14.25" hidden="1"/>
    <row r="2926" ht="14.25" hidden="1"/>
    <row r="2927" ht="14.25" hidden="1"/>
    <row r="2928" ht="14.25" hidden="1"/>
    <row r="2929" ht="14.25" hidden="1"/>
    <row r="2930" ht="14.25" hidden="1"/>
    <row r="2931" ht="14.25" hidden="1"/>
    <row r="2932" ht="14.25" hidden="1"/>
    <row r="2933" ht="14.25" hidden="1"/>
    <row r="2934" ht="14.25" hidden="1"/>
    <row r="2935" ht="14.25" hidden="1"/>
    <row r="2936" ht="14.25" hidden="1"/>
    <row r="2937" ht="14.25" hidden="1"/>
    <row r="2938" ht="14.25" hidden="1"/>
    <row r="2939" ht="14.25" hidden="1"/>
    <row r="2940" ht="14.25" hidden="1"/>
    <row r="2941" ht="14.25" hidden="1"/>
    <row r="2942" ht="14.25" hidden="1"/>
    <row r="2943" ht="14.25" hidden="1"/>
    <row r="2944" ht="14.25" hidden="1"/>
    <row r="2945" ht="14.25" hidden="1"/>
    <row r="2946" ht="14.25" hidden="1"/>
    <row r="2947" ht="14.25" hidden="1"/>
    <row r="2948" ht="14.25" hidden="1"/>
    <row r="2949" ht="14.25" hidden="1"/>
    <row r="2950" ht="14.25" hidden="1"/>
    <row r="2951" ht="14.25" hidden="1"/>
    <row r="2952" ht="14.25" hidden="1"/>
    <row r="2953" ht="14.25" hidden="1"/>
    <row r="2954" ht="14.25" hidden="1"/>
    <row r="2955" ht="14.25" hidden="1"/>
    <row r="2956" ht="14.25" hidden="1"/>
    <row r="2957" ht="14.25" hidden="1"/>
    <row r="2958" ht="14.25" hidden="1"/>
    <row r="2959" ht="14.25" hidden="1"/>
    <row r="2960" ht="14.25" hidden="1"/>
    <row r="2961" ht="14.25" hidden="1"/>
    <row r="2962" ht="14.25" hidden="1"/>
    <row r="2963" ht="14.25" hidden="1"/>
    <row r="2964" ht="14.25" hidden="1"/>
    <row r="2965" ht="14.25" hidden="1"/>
    <row r="2966" ht="14.25" hidden="1"/>
    <row r="2967" ht="14.25" hidden="1"/>
    <row r="2968" ht="14.25" hidden="1"/>
    <row r="2969" ht="14.25" hidden="1"/>
    <row r="2970" ht="14.25" hidden="1"/>
    <row r="2971" ht="14.25" hidden="1"/>
    <row r="2972" ht="14.25" hidden="1"/>
    <row r="2973" ht="14.25" hidden="1"/>
    <row r="2974" ht="14.25" hidden="1"/>
    <row r="2975" ht="14.25" hidden="1"/>
    <row r="2976" ht="14.25" hidden="1"/>
    <row r="2977" ht="14.25" hidden="1"/>
    <row r="2978" ht="14.25" hidden="1"/>
    <row r="2979" ht="14.25" hidden="1"/>
    <row r="2980" ht="14.25" hidden="1"/>
    <row r="2981" ht="14.25" hidden="1"/>
    <row r="2982" ht="14.25" hidden="1"/>
    <row r="2983" ht="14.25" hidden="1"/>
    <row r="2984" ht="14.25" hidden="1"/>
    <row r="2985" ht="14.25" hidden="1"/>
    <row r="2986" ht="14.25" hidden="1"/>
    <row r="2987" ht="14.25" hidden="1"/>
    <row r="2988" ht="14.25" hidden="1"/>
    <row r="2989" ht="14.25" hidden="1"/>
    <row r="2990" ht="14.25" hidden="1"/>
    <row r="2991" ht="14.25" hidden="1"/>
    <row r="2992" ht="14.25" hidden="1"/>
    <row r="2993" ht="14.25" hidden="1"/>
    <row r="2994" ht="14.25" hidden="1"/>
    <row r="2995" ht="14.25" hidden="1"/>
    <row r="2996" ht="14.25" hidden="1"/>
    <row r="2997" ht="14.25" hidden="1"/>
    <row r="2998" ht="14.25" hidden="1"/>
    <row r="2999" ht="14.25" hidden="1"/>
    <row r="3000" ht="14.25" hidden="1"/>
    <row r="3001" ht="14.25" hidden="1"/>
    <row r="3002" ht="14.25" hidden="1"/>
    <row r="3003" ht="14.25" hidden="1"/>
    <row r="3004" ht="14.25" hidden="1"/>
    <row r="3005" ht="14.25" hidden="1"/>
    <row r="3006" ht="14.25" hidden="1"/>
    <row r="3007" ht="14.25" hidden="1"/>
    <row r="3008" ht="14.25" hidden="1"/>
    <row r="3009" ht="14.25" hidden="1"/>
    <row r="3010" ht="14.25" hidden="1"/>
    <row r="3011" ht="14.25" hidden="1"/>
    <row r="3012" ht="14.25" hidden="1"/>
    <row r="3013" ht="14.25" hidden="1"/>
    <row r="3014" ht="14.25" hidden="1"/>
    <row r="3015" ht="14.25" hidden="1"/>
    <row r="3016" ht="14.25" hidden="1"/>
    <row r="3017" ht="14.25" hidden="1"/>
    <row r="3018" ht="14.25" hidden="1"/>
    <row r="3019" ht="14.25" hidden="1"/>
    <row r="3020" ht="14.25" hidden="1"/>
    <row r="3021" ht="14.25" hidden="1"/>
    <row r="3022" ht="14.25" hidden="1"/>
    <row r="3023" ht="14.25" hidden="1"/>
    <row r="3024" ht="14.25" hidden="1"/>
    <row r="3025" ht="14.25" hidden="1"/>
    <row r="3026" ht="14.25" hidden="1"/>
    <row r="3027" ht="14.25" hidden="1"/>
    <row r="3028" ht="14.25" hidden="1"/>
    <row r="3029" ht="14.25" hidden="1"/>
    <row r="3030" ht="14.25" hidden="1"/>
    <row r="3031" ht="14.25" hidden="1"/>
    <row r="3032" ht="14.25" hidden="1"/>
    <row r="3033" ht="14.25" hidden="1"/>
    <row r="3034" ht="14.25" hidden="1"/>
    <row r="3035" ht="14.25" hidden="1"/>
    <row r="3036" ht="14.25" hidden="1"/>
    <row r="3037" ht="14.25" hidden="1"/>
    <row r="3038" ht="14.25" hidden="1"/>
    <row r="3039" ht="14.25" hidden="1"/>
    <row r="3040" ht="14.25" hidden="1"/>
    <row r="3041" ht="14.25" hidden="1"/>
    <row r="3042" ht="14.25" hidden="1"/>
    <row r="3043" ht="14.25" hidden="1"/>
    <row r="3044" ht="14.25" hidden="1"/>
    <row r="3045" ht="14.25" hidden="1"/>
    <row r="3046" ht="14.25" hidden="1"/>
    <row r="3047" ht="14.25" hidden="1"/>
    <row r="3048" ht="14.25" hidden="1"/>
    <row r="3049" ht="14.25" hidden="1"/>
    <row r="3050" ht="14.25" hidden="1"/>
    <row r="3051" ht="14.25" hidden="1"/>
    <row r="3052" ht="14.25" hidden="1"/>
    <row r="3053" ht="14.25" hidden="1"/>
    <row r="3054" ht="14.25" hidden="1"/>
    <row r="3055" ht="14.25" hidden="1"/>
    <row r="3056" ht="14.25" hidden="1"/>
    <row r="3057" ht="14.25" hidden="1"/>
    <row r="3058" ht="14.25" hidden="1"/>
    <row r="3059" ht="14.25" hidden="1"/>
    <row r="3060" ht="14.25" hidden="1"/>
    <row r="3061" ht="14.25" hidden="1"/>
    <row r="3062" ht="14.25" hidden="1"/>
    <row r="3063" ht="14.25" hidden="1"/>
    <row r="3064" ht="14.25" hidden="1"/>
    <row r="3065" ht="14.25" hidden="1"/>
    <row r="3066" ht="14.25" hidden="1"/>
    <row r="3067" ht="14.25" hidden="1"/>
    <row r="3068" ht="14.25" hidden="1"/>
    <row r="3069" ht="14.25" hidden="1"/>
    <row r="3070" ht="14.25" hidden="1"/>
    <row r="3071" ht="14.25" hidden="1"/>
    <row r="3072" ht="14.25" hidden="1"/>
    <row r="3073" ht="14.25" hidden="1"/>
    <row r="3074" ht="14.25" hidden="1"/>
    <row r="3075" ht="14.25" hidden="1"/>
    <row r="3076" ht="14.25" hidden="1"/>
    <row r="3077" ht="14.25" hidden="1"/>
    <row r="3078" ht="14.25" hidden="1"/>
    <row r="3079" ht="14.25" hidden="1"/>
    <row r="3080" ht="14.25" hidden="1"/>
    <row r="3081" ht="14.25" hidden="1"/>
    <row r="3082" ht="14.25" hidden="1"/>
    <row r="3083" ht="14.25" hidden="1"/>
    <row r="3084" ht="14.25" hidden="1"/>
    <row r="3085" ht="14.25" hidden="1"/>
    <row r="3086" ht="14.25" hidden="1"/>
    <row r="3087" ht="14.25" hidden="1"/>
    <row r="3088" ht="14.25" hidden="1"/>
    <row r="3089" ht="14.25" hidden="1"/>
    <row r="3090" ht="14.25" hidden="1"/>
    <row r="3091" ht="14.25" hidden="1"/>
    <row r="3092" ht="14.25" hidden="1"/>
    <row r="3093" ht="14.25" hidden="1"/>
    <row r="3094" ht="14.25" hidden="1"/>
    <row r="3095" ht="14.25" hidden="1"/>
    <row r="3096" ht="14.25" hidden="1"/>
    <row r="3097" ht="14.25" hidden="1"/>
    <row r="3098" ht="14.25" hidden="1"/>
    <row r="3099" ht="14.25" hidden="1"/>
    <row r="3100" ht="14.25" hidden="1"/>
    <row r="3101" ht="14.25" hidden="1"/>
    <row r="3102" ht="14.25" hidden="1"/>
    <row r="3103" ht="14.25" hidden="1"/>
    <row r="3104" ht="14.25" hidden="1"/>
    <row r="3105" ht="14.25" hidden="1"/>
    <row r="3106" ht="14.25" hidden="1"/>
    <row r="3107" ht="14.25" hidden="1"/>
    <row r="3108" ht="14.25" hidden="1"/>
    <row r="3109" ht="14.25" hidden="1"/>
    <row r="3110" ht="14.25" hidden="1"/>
    <row r="3111" ht="14.25" hidden="1"/>
    <row r="3112" ht="14.25" hidden="1"/>
    <row r="3113" ht="14.25" hidden="1"/>
    <row r="3114" ht="14.25" hidden="1"/>
    <row r="3115" ht="14.25" hidden="1"/>
    <row r="3116" ht="14.25" hidden="1"/>
    <row r="3117" ht="14.25" hidden="1"/>
    <row r="3118" ht="14.25" hidden="1"/>
    <row r="3119" ht="14.25" hidden="1"/>
    <row r="3120" ht="14.25" hidden="1"/>
    <row r="3121" ht="14.25" hidden="1"/>
    <row r="3122" ht="14.25" hidden="1"/>
    <row r="3123" ht="14.25" hidden="1"/>
    <row r="3124" ht="14.25" hidden="1"/>
    <row r="3125" ht="14.25" hidden="1"/>
    <row r="3126" ht="14.25" hidden="1"/>
    <row r="3127" ht="14.25" hidden="1"/>
    <row r="3128" ht="14.25" hidden="1"/>
    <row r="3129" ht="14.25" hidden="1"/>
    <row r="3130" ht="14.25" hidden="1"/>
    <row r="3131" ht="14.25" hidden="1"/>
    <row r="3132" ht="14.25" hidden="1"/>
    <row r="3133" ht="14.25" hidden="1"/>
    <row r="3134" ht="14.25" hidden="1"/>
    <row r="3135" ht="14.25" hidden="1"/>
    <row r="3136" ht="14.25" hidden="1"/>
    <row r="3137" ht="14.25" hidden="1"/>
    <row r="3138" ht="14.25" hidden="1"/>
    <row r="3139" ht="14.25" hidden="1"/>
    <row r="3140" ht="14.25" hidden="1"/>
    <row r="3141" ht="14.25" hidden="1"/>
    <row r="3142" ht="14.25" hidden="1"/>
    <row r="3143" ht="14.25" hidden="1"/>
    <row r="3144" ht="14.25" hidden="1"/>
    <row r="3145" ht="14.25" hidden="1"/>
    <row r="3146" ht="14.25" hidden="1"/>
    <row r="3147" ht="14.25" hidden="1"/>
    <row r="3148" ht="14.25" hidden="1"/>
    <row r="3149" ht="14.25" hidden="1"/>
    <row r="3150" ht="14.25" hidden="1"/>
    <row r="3151" ht="14.25" hidden="1"/>
    <row r="3152" ht="14.25" hidden="1"/>
    <row r="3153" ht="14.25" hidden="1"/>
    <row r="3154" ht="14.25" hidden="1"/>
    <row r="3155" ht="14.25" hidden="1"/>
    <row r="3156" ht="14.25" hidden="1"/>
    <row r="3157" ht="14.25" hidden="1"/>
    <row r="3158" ht="14.25" hidden="1"/>
    <row r="3159" ht="14.25" hidden="1"/>
    <row r="3160" ht="14.25" hidden="1"/>
    <row r="3161" ht="14.25" hidden="1"/>
    <row r="3162" ht="14.25" hidden="1"/>
    <row r="3163" ht="14.25" hidden="1"/>
    <row r="3164" ht="14.25" hidden="1"/>
    <row r="3165" ht="14.25" hidden="1"/>
    <row r="3166" ht="14.25" hidden="1"/>
    <row r="3167" ht="14.25" hidden="1"/>
    <row r="3168" ht="14.25" hidden="1"/>
    <row r="3169" ht="14.25" hidden="1"/>
    <row r="3170" ht="14.25" hidden="1"/>
    <row r="3171" ht="14.25" hidden="1"/>
    <row r="3172" ht="14.25" hidden="1"/>
    <row r="3173" ht="14.25" hidden="1"/>
    <row r="3174" ht="14.25" hidden="1"/>
    <row r="3175" ht="14.25" hidden="1"/>
    <row r="3176" ht="14.25" hidden="1"/>
    <row r="3177" ht="14.25" hidden="1"/>
    <row r="3178" ht="14.25" hidden="1"/>
    <row r="3179" ht="14.25" hidden="1"/>
    <row r="3180" ht="14.25" hidden="1"/>
    <row r="3181" ht="14.25" hidden="1"/>
    <row r="3182" ht="14.25" hidden="1"/>
    <row r="3183" ht="14.25" hidden="1"/>
    <row r="3184" ht="14.25" hidden="1"/>
    <row r="3185" ht="14.25" hidden="1"/>
    <row r="3186" ht="14.25" hidden="1"/>
    <row r="3187" ht="14.25" hidden="1"/>
    <row r="3188" ht="14.25" hidden="1"/>
    <row r="3189" ht="14.25" hidden="1"/>
    <row r="3190" ht="14.25" hidden="1"/>
    <row r="3191" ht="14.25" hidden="1"/>
    <row r="3192" ht="14.25" hidden="1"/>
    <row r="3193" ht="14.25" hidden="1"/>
    <row r="3194" ht="14.25" hidden="1"/>
    <row r="3195" ht="14.25" hidden="1"/>
    <row r="3196" ht="14.25" hidden="1"/>
    <row r="3197" ht="14.25" hidden="1"/>
    <row r="3198" ht="14.25" hidden="1"/>
    <row r="3199" ht="14.25" hidden="1"/>
    <row r="3200" ht="14.25" hidden="1"/>
    <row r="3201" ht="14.25" hidden="1"/>
    <row r="3202" ht="14.25" hidden="1"/>
    <row r="3203" ht="14.25" hidden="1"/>
    <row r="3204" ht="14.25" hidden="1"/>
    <row r="3205" ht="14.25" hidden="1"/>
    <row r="3206" ht="14.25" hidden="1"/>
    <row r="3207" ht="14.25" hidden="1"/>
    <row r="3208" ht="14.25" hidden="1"/>
    <row r="3209" ht="14.25" hidden="1"/>
    <row r="3210" ht="14.25" hidden="1"/>
    <row r="3211" ht="14.25" hidden="1"/>
    <row r="3212" ht="14.25" hidden="1"/>
    <row r="3213" ht="14.25" hidden="1"/>
    <row r="3214" ht="14.25" hidden="1"/>
    <row r="3215" ht="14.25" hidden="1"/>
    <row r="3216" ht="14.25" hidden="1"/>
    <row r="3217" ht="14.25" hidden="1"/>
    <row r="3218" ht="14.25" hidden="1"/>
    <row r="3219" ht="14.25" hidden="1"/>
    <row r="3220" ht="14.25" hidden="1"/>
    <row r="3221" ht="14.25" hidden="1"/>
    <row r="3222" ht="14.25" hidden="1"/>
    <row r="3223" ht="14.25" hidden="1"/>
    <row r="3224" ht="14.25" hidden="1"/>
    <row r="3225" ht="14.25" hidden="1"/>
    <row r="3226" ht="14.25" hidden="1"/>
    <row r="3227" ht="14.25" hidden="1"/>
    <row r="3228" ht="14.25" hidden="1"/>
    <row r="3229" ht="14.25" hidden="1"/>
    <row r="3230" ht="14.25" hidden="1"/>
    <row r="3231" ht="14.25" hidden="1"/>
    <row r="3232" ht="14.25" hidden="1"/>
    <row r="3233" ht="14.25" hidden="1"/>
    <row r="3234" ht="14.25" hidden="1"/>
    <row r="3235" ht="14.25" hidden="1"/>
    <row r="3236" ht="14.25" hidden="1"/>
    <row r="3237" ht="14.25" hidden="1"/>
    <row r="3238" ht="14.25" hidden="1"/>
    <row r="3239" ht="14.25" hidden="1"/>
    <row r="3240" ht="14.25" hidden="1"/>
    <row r="3241" ht="14.25" hidden="1"/>
    <row r="3242" ht="14.25" hidden="1"/>
    <row r="3243" ht="14.25" hidden="1"/>
    <row r="3244" ht="14.25" hidden="1"/>
    <row r="3245" ht="14.25" hidden="1"/>
    <row r="3246" ht="14.25" hidden="1"/>
    <row r="3247" ht="14.25" hidden="1"/>
    <row r="3248" ht="14.25" hidden="1"/>
    <row r="3249" ht="14.25" hidden="1"/>
    <row r="3250" ht="14.25" hidden="1"/>
    <row r="3251" ht="14.25" hidden="1"/>
    <row r="3252" ht="14.25" hidden="1"/>
    <row r="3253" ht="14.25" hidden="1"/>
    <row r="3254" ht="14.25" hidden="1"/>
    <row r="3255" ht="14.25" hidden="1"/>
    <row r="3256" ht="14.25" hidden="1"/>
    <row r="3257" ht="14.25" hidden="1"/>
    <row r="3258" ht="14.25" hidden="1"/>
    <row r="3259" ht="14.25" hidden="1"/>
    <row r="3260" ht="14.25" hidden="1"/>
    <row r="3261" ht="14.25" hidden="1"/>
    <row r="3262" ht="14.25" hidden="1"/>
    <row r="3263" ht="14.25" hidden="1"/>
    <row r="3264" ht="14.25" hidden="1"/>
    <row r="3265" ht="14.25" hidden="1"/>
    <row r="3266" ht="14.25" hidden="1"/>
    <row r="3267" ht="14.25" hidden="1"/>
    <row r="3268" ht="14.25" hidden="1"/>
    <row r="3269" ht="14.25" hidden="1"/>
    <row r="3270" ht="14.25" hidden="1"/>
    <row r="3271" ht="14.25" hidden="1"/>
    <row r="3272" ht="14.25" hidden="1"/>
    <row r="3273" ht="14.25" hidden="1"/>
    <row r="3274" ht="14.25" hidden="1"/>
    <row r="3275" ht="14.25" hidden="1"/>
    <row r="3276" ht="14.25" hidden="1"/>
    <row r="3277" ht="14.25" hidden="1"/>
    <row r="3278" ht="14.25" hidden="1"/>
    <row r="3279" ht="14.25" hidden="1"/>
    <row r="3280" ht="14.25" hidden="1"/>
    <row r="3281" ht="14.25" hidden="1"/>
    <row r="3282" ht="14.25" hidden="1"/>
    <row r="3283" ht="14.25" hidden="1"/>
    <row r="3284" ht="14.25" hidden="1"/>
    <row r="3285" ht="14.25" hidden="1"/>
    <row r="3286" ht="14.25" hidden="1"/>
    <row r="3287" ht="14.25" hidden="1"/>
    <row r="3288" ht="14.25" hidden="1"/>
    <row r="3289" ht="14.25" hidden="1"/>
    <row r="3290" ht="14.25" hidden="1"/>
    <row r="3291" ht="14.25" hidden="1"/>
    <row r="3292" ht="14.25" hidden="1"/>
    <row r="3293" ht="14.25" hidden="1"/>
    <row r="3294" ht="14.25" hidden="1"/>
    <row r="3295" ht="14.25" hidden="1"/>
    <row r="3296" ht="14.25" hidden="1"/>
    <row r="3297" ht="14.25" hidden="1"/>
    <row r="3298" ht="14.25" hidden="1"/>
    <row r="3299" ht="14.25" hidden="1"/>
    <row r="3300" ht="14.25" hidden="1"/>
    <row r="3301" ht="14.25" hidden="1"/>
    <row r="3302" ht="14.25" hidden="1"/>
    <row r="3303" ht="14.25" hidden="1"/>
    <row r="3304" ht="14.25" hidden="1"/>
    <row r="3305" ht="14.25" hidden="1"/>
    <row r="3306" ht="14.25" hidden="1"/>
    <row r="3307" ht="14.25" hidden="1"/>
    <row r="3308" ht="14.25" hidden="1"/>
    <row r="3309" ht="14.25" hidden="1"/>
    <row r="3310" ht="14.25" hidden="1"/>
    <row r="3311" ht="14.25" hidden="1"/>
    <row r="3312" ht="14.25" hidden="1"/>
    <row r="3313" ht="14.25" hidden="1"/>
    <row r="3314" ht="14.25" hidden="1"/>
    <row r="3315" ht="14.25" hidden="1"/>
    <row r="3316" ht="14.25" hidden="1"/>
    <row r="3317" ht="14.25" hidden="1"/>
    <row r="3318" ht="14.25" hidden="1"/>
    <row r="3319" ht="14.25" hidden="1"/>
    <row r="3320" ht="14.25" hidden="1"/>
    <row r="3321" ht="14.25" hidden="1"/>
    <row r="3322" ht="14.25" hidden="1"/>
    <row r="3323" ht="14.25" hidden="1"/>
    <row r="3324" ht="14.25" hidden="1"/>
    <row r="3325" ht="14.25" hidden="1"/>
    <row r="3326" ht="14.25" hidden="1"/>
    <row r="3327" ht="14.25" hidden="1"/>
    <row r="3328" ht="14.25" hidden="1"/>
    <row r="3329" ht="14.25" hidden="1"/>
    <row r="3330" ht="14.25" hidden="1"/>
    <row r="3331" ht="14.25" hidden="1"/>
    <row r="3332" ht="14.25" hidden="1"/>
    <row r="3333" ht="14.25" hidden="1"/>
    <row r="3334" ht="14.25" hidden="1"/>
    <row r="3335" ht="14.25" hidden="1"/>
    <row r="3336" ht="14.25" hidden="1"/>
    <row r="3337" ht="14.25" hidden="1"/>
    <row r="3338" ht="14.25" hidden="1"/>
    <row r="3339" ht="14.25" hidden="1"/>
    <row r="3340" ht="14.25" hidden="1"/>
    <row r="3341" ht="14.25" hidden="1"/>
    <row r="3342" ht="14.25" hidden="1"/>
    <row r="3343" ht="14.25" hidden="1"/>
    <row r="3344" ht="14.25" hidden="1"/>
    <row r="3345" ht="14.25" hidden="1"/>
    <row r="3346" ht="14.25" hidden="1"/>
    <row r="3347" ht="14.25" hidden="1"/>
    <row r="3348" ht="14.25" hidden="1"/>
    <row r="3349" ht="14.25" hidden="1"/>
    <row r="3350" ht="14.25" hidden="1"/>
    <row r="3351" ht="14.25" hidden="1"/>
    <row r="3352" ht="14.25" hidden="1"/>
    <row r="3353" ht="14.25" hidden="1"/>
    <row r="3354" ht="14.25" hidden="1"/>
    <row r="3355" ht="14.25" hidden="1"/>
    <row r="3356" ht="14.25" hidden="1"/>
    <row r="3357" ht="14.25" hidden="1"/>
    <row r="3358" ht="14.25" hidden="1"/>
    <row r="3359" ht="14.25" hidden="1"/>
    <row r="3360" ht="14.25" hidden="1"/>
    <row r="3361" ht="14.25" hidden="1"/>
    <row r="3362" ht="14.25" hidden="1"/>
    <row r="3363" ht="14.25" hidden="1"/>
    <row r="3364" ht="14.25" hidden="1"/>
    <row r="3365" ht="14.25" hidden="1"/>
    <row r="3366" ht="14.25" hidden="1"/>
    <row r="3367" ht="14.25" hidden="1"/>
    <row r="3368" ht="14.25" hidden="1"/>
    <row r="3369" ht="14.25" hidden="1"/>
    <row r="3370" ht="14.25" hidden="1"/>
    <row r="3371" ht="14.25" hidden="1"/>
    <row r="3372" ht="14.25" hidden="1"/>
    <row r="3373" ht="14.25" hidden="1"/>
    <row r="3374" ht="14.25" hidden="1"/>
    <row r="3375" ht="14.25" hidden="1"/>
    <row r="3376" ht="14.25" hidden="1"/>
    <row r="3377" ht="14.25" hidden="1"/>
    <row r="3378" ht="14.25" hidden="1"/>
    <row r="3379" ht="14.25" hidden="1"/>
    <row r="3380" ht="14.25" hidden="1"/>
    <row r="3381" ht="14.25" hidden="1"/>
    <row r="3382" ht="14.25" hidden="1"/>
    <row r="3383" ht="14.25" hidden="1"/>
    <row r="3384" ht="14.25" hidden="1"/>
    <row r="3385" ht="14.25" hidden="1"/>
    <row r="3386" ht="14.25" hidden="1"/>
    <row r="3387" ht="14.25" hidden="1"/>
    <row r="3388" ht="14.25" hidden="1"/>
    <row r="3389" ht="14.25" hidden="1"/>
    <row r="3390" ht="14.25" hidden="1"/>
    <row r="3391" ht="14.25" hidden="1"/>
    <row r="3392" ht="14.25" hidden="1"/>
    <row r="3393" ht="14.25" hidden="1"/>
    <row r="3394" ht="14.25" hidden="1"/>
    <row r="3395" ht="14.25" hidden="1"/>
    <row r="3396" ht="14.25" hidden="1"/>
    <row r="3397" ht="14.25" hidden="1"/>
    <row r="3398" ht="14.25" hidden="1"/>
    <row r="3399" ht="14.25" hidden="1"/>
    <row r="3400" ht="14.25" hidden="1"/>
    <row r="3401" ht="14.25" hidden="1"/>
    <row r="3402" ht="14.25" hidden="1"/>
    <row r="3403" ht="14.25" hidden="1"/>
    <row r="3404" ht="14.25" hidden="1"/>
    <row r="3405" ht="14.25" hidden="1"/>
    <row r="3406" ht="14.25" hidden="1"/>
    <row r="3407" ht="14.25" hidden="1"/>
    <row r="3408" ht="14.25" hidden="1"/>
    <row r="3409" ht="14.25" hidden="1"/>
    <row r="3410" ht="14.25" hidden="1"/>
    <row r="3411" ht="14.25" hidden="1"/>
    <row r="3412" ht="14.25" hidden="1"/>
    <row r="3413" ht="14.25" hidden="1"/>
    <row r="3414" ht="14.25" hidden="1"/>
    <row r="3415" ht="14.25" hidden="1"/>
    <row r="3416" ht="14.25" hidden="1"/>
    <row r="3417" ht="14.25" hidden="1"/>
    <row r="3418" ht="14.25" hidden="1"/>
    <row r="3419" ht="14.25" hidden="1"/>
    <row r="3420" ht="14.25" hidden="1"/>
    <row r="3421" ht="14.25" hidden="1"/>
    <row r="3422" ht="14.25" hidden="1"/>
    <row r="3423" ht="14.25" hidden="1"/>
    <row r="3424" ht="14.25" hidden="1"/>
    <row r="3425" ht="14.25" hidden="1"/>
    <row r="3426" ht="14.25" hidden="1"/>
    <row r="3427" ht="14.25" hidden="1"/>
    <row r="3428" ht="14.25" hidden="1"/>
    <row r="3429" ht="14.25" hidden="1"/>
    <row r="3430" ht="14.25" hidden="1"/>
    <row r="3431" ht="14.25" hidden="1"/>
    <row r="3432" ht="14.25" hidden="1"/>
    <row r="3433" ht="14.25" hidden="1"/>
    <row r="3434" ht="14.25" hidden="1"/>
    <row r="3435" ht="14.25" hidden="1"/>
    <row r="3436" ht="14.25" hidden="1"/>
    <row r="3437" ht="14.25" hidden="1"/>
    <row r="3438" ht="14.25" hidden="1"/>
    <row r="3439" ht="14.25" hidden="1"/>
    <row r="3440" ht="14.25" hidden="1"/>
    <row r="3441" ht="14.25" hidden="1"/>
    <row r="3442" ht="14.25" hidden="1"/>
    <row r="3443" ht="14.25" hidden="1"/>
    <row r="3444" ht="14.25" hidden="1"/>
    <row r="3445" ht="14.25" hidden="1"/>
    <row r="3446" ht="14.25" hidden="1"/>
    <row r="3447" ht="14.25" hidden="1"/>
    <row r="3448" ht="14.25" hidden="1"/>
    <row r="3449" ht="14.25" hidden="1"/>
    <row r="3450" ht="14.25" hidden="1"/>
    <row r="3451" ht="14.25" hidden="1"/>
    <row r="3452" ht="14.25" hidden="1"/>
    <row r="3453" ht="14.25" hidden="1"/>
    <row r="3454" ht="14.25" hidden="1"/>
    <row r="3455" ht="14.25" hidden="1"/>
    <row r="3456" ht="14.25" hidden="1"/>
    <row r="3457" ht="14.25" hidden="1"/>
    <row r="3458" ht="14.25" hidden="1"/>
    <row r="3459" ht="14.25" hidden="1"/>
    <row r="3460" ht="14.25" hidden="1"/>
    <row r="3461" ht="14.25" hidden="1"/>
    <row r="3462" ht="14.25" hidden="1"/>
    <row r="3463" ht="14.25" hidden="1"/>
    <row r="3464" ht="14.25" hidden="1"/>
    <row r="3465" ht="14.25" hidden="1"/>
    <row r="3466" ht="14.25" hidden="1"/>
    <row r="3467" ht="14.25" hidden="1"/>
    <row r="3468" ht="14.25" hidden="1"/>
    <row r="3469" ht="14.25" hidden="1"/>
    <row r="3470" ht="14.25" hidden="1"/>
    <row r="3471" ht="14.25" hidden="1"/>
    <row r="3472" ht="14.25" hidden="1"/>
    <row r="3473" ht="14.25" hidden="1"/>
    <row r="3474" ht="14.25" hidden="1"/>
    <row r="3475" ht="14.25" hidden="1"/>
    <row r="3476" ht="14.25" hidden="1"/>
    <row r="3477" ht="14.25" hidden="1"/>
    <row r="3478" ht="14.25" hidden="1"/>
    <row r="3479" ht="14.25" hidden="1"/>
    <row r="3480" ht="14.25" hidden="1"/>
    <row r="3481" ht="14.25" hidden="1"/>
    <row r="3482" ht="14.25" hidden="1"/>
    <row r="3483" ht="14.25" hidden="1"/>
    <row r="3484" ht="14.25" hidden="1"/>
    <row r="3485" ht="14.25" hidden="1"/>
    <row r="3486" ht="14.25" hidden="1"/>
    <row r="3487" ht="14.25" hidden="1"/>
    <row r="3488" ht="14.25" hidden="1"/>
    <row r="3489" ht="14.25" hidden="1"/>
    <row r="3490" ht="14.25" hidden="1"/>
    <row r="3491" ht="14.25" hidden="1"/>
    <row r="3492" ht="14.25" hidden="1"/>
    <row r="3493" ht="14.25" hidden="1"/>
    <row r="3494" ht="14.25" hidden="1"/>
    <row r="3495" ht="14.25" hidden="1"/>
    <row r="3496" ht="14.25" hidden="1"/>
    <row r="3497" ht="14.25" hidden="1"/>
    <row r="3498" ht="14.25" hidden="1"/>
    <row r="3499" ht="14.25" hidden="1"/>
    <row r="3500" ht="14.25" hidden="1"/>
    <row r="3501" ht="14.25" hidden="1"/>
    <row r="3502" ht="14.25" hidden="1"/>
    <row r="3503" ht="14.25" hidden="1"/>
    <row r="3504" ht="14.25" hidden="1"/>
    <row r="3505" ht="14.25" hidden="1"/>
    <row r="3506" ht="14.25" hidden="1"/>
    <row r="3507" ht="14.25" hidden="1"/>
    <row r="3508" ht="14.25" hidden="1"/>
    <row r="3509" ht="14.25" hidden="1"/>
    <row r="3510" ht="14.25" hidden="1"/>
    <row r="3511" ht="14.25" hidden="1"/>
    <row r="3512" ht="14.25" hidden="1"/>
    <row r="3513" ht="14.25" hidden="1"/>
    <row r="3514" ht="14.25" hidden="1"/>
    <row r="3515" ht="14.25" hidden="1"/>
    <row r="3516" ht="14.25" hidden="1"/>
    <row r="3517" ht="14.25" hidden="1"/>
    <row r="3518" ht="14.25" hidden="1"/>
    <row r="3519" ht="14.25" hidden="1"/>
    <row r="3520" ht="14.25" hidden="1"/>
    <row r="3521" ht="14.25" hidden="1"/>
    <row r="3522" ht="14.25" hidden="1"/>
    <row r="3523" ht="14.25" hidden="1"/>
    <row r="3524" ht="14.25" hidden="1"/>
    <row r="3525" ht="14.25" hidden="1"/>
    <row r="3526" ht="14.25" hidden="1"/>
    <row r="3527" ht="14.25" hidden="1"/>
    <row r="3528" ht="14.25" hidden="1"/>
    <row r="3529" ht="14.25" hidden="1"/>
    <row r="3530" ht="14.25" hidden="1"/>
    <row r="3531" ht="14.25" hidden="1"/>
    <row r="3532" ht="14.25" hidden="1"/>
    <row r="3533" ht="14.25" hidden="1"/>
    <row r="3534" ht="14.25" hidden="1"/>
    <row r="3535" ht="14.25" hidden="1"/>
    <row r="3536" ht="14.25" hidden="1"/>
    <row r="3537" ht="14.25" hidden="1"/>
    <row r="3538" ht="14.25" hidden="1"/>
    <row r="3539" ht="14.25" hidden="1"/>
    <row r="3540" ht="14.25" hidden="1"/>
    <row r="3541" ht="14.25" hidden="1"/>
    <row r="3542" ht="14.25" hidden="1"/>
    <row r="3543" ht="14.25" hidden="1"/>
    <row r="3544" ht="14.25" hidden="1"/>
    <row r="3545" ht="14.25" hidden="1"/>
    <row r="3546" ht="14.25" hidden="1"/>
    <row r="3547" ht="14.25" hidden="1"/>
    <row r="3548" ht="14.25" hidden="1"/>
    <row r="3549" ht="14.25" hidden="1"/>
    <row r="3550" ht="14.25" hidden="1"/>
    <row r="3551" ht="14.25" hidden="1"/>
    <row r="3552" ht="14.25" hidden="1"/>
    <row r="3553" ht="14.25" hidden="1"/>
    <row r="3554" ht="14.25" hidden="1"/>
    <row r="3555" ht="14.25" hidden="1"/>
    <row r="3556" ht="14.25" hidden="1"/>
    <row r="3557" ht="14.25" hidden="1"/>
    <row r="3558" ht="14.25" hidden="1"/>
    <row r="3559" ht="14.25" hidden="1"/>
    <row r="3560" ht="14.25" hidden="1"/>
    <row r="3561" ht="14.25" hidden="1"/>
    <row r="3562" ht="14.25" hidden="1"/>
    <row r="3563" ht="14.25" hidden="1"/>
    <row r="3564" ht="14.25" hidden="1"/>
    <row r="3565" ht="14.25" hidden="1"/>
    <row r="3566" ht="14.25" hidden="1"/>
    <row r="3567" ht="14.25" hidden="1"/>
    <row r="3568" ht="14.25" hidden="1"/>
    <row r="3569" ht="14.25" hidden="1"/>
    <row r="3570" ht="14.25" hidden="1"/>
    <row r="3571" ht="14.25" hidden="1"/>
    <row r="3572" ht="14.25" hidden="1"/>
    <row r="3573" ht="14.25" hidden="1"/>
    <row r="3574" ht="14.25" hidden="1"/>
    <row r="3575" ht="14.25" hidden="1"/>
    <row r="3576" ht="14.25" hidden="1"/>
    <row r="3577" ht="14.25" hidden="1"/>
    <row r="3578" ht="14.25" hidden="1"/>
    <row r="3579" ht="14.25" hidden="1"/>
    <row r="3580" ht="14.25" hidden="1"/>
    <row r="3581" ht="14.25" hidden="1"/>
    <row r="3582" ht="14.25" hidden="1"/>
    <row r="3583" ht="14.25" hidden="1"/>
    <row r="3584" ht="14.25" hidden="1"/>
    <row r="3585" ht="14.25" hidden="1"/>
    <row r="3586" ht="14.25" hidden="1"/>
    <row r="3587" ht="14.25" hidden="1"/>
    <row r="3588" ht="14.25" hidden="1"/>
    <row r="3589" ht="14.25" hidden="1"/>
    <row r="3590" ht="14.25" hidden="1"/>
    <row r="3591" ht="14.25" hidden="1"/>
    <row r="3592" ht="14.25" hidden="1"/>
    <row r="3593" ht="14.25" hidden="1"/>
    <row r="3594" ht="14.25" hidden="1"/>
    <row r="3595" ht="14.25" hidden="1"/>
    <row r="3596" ht="14.25" hidden="1"/>
    <row r="3597" ht="14.25" hidden="1"/>
    <row r="3598" ht="14.25" hidden="1"/>
    <row r="3599" ht="14.25" hidden="1"/>
    <row r="3600" ht="14.25" hidden="1"/>
    <row r="3601" ht="14.25" hidden="1"/>
    <row r="3602" ht="14.25" hidden="1"/>
    <row r="3603" ht="14.25" hidden="1"/>
    <row r="3604" ht="14.25" hidden="1"/>
    <row r="3605" ht="14.25" hidden="1"/>
    <row r="3606" ht="14.25" hidden="1"/>
    <row r="3607" ht="14.25" hidden="1"/>
    <row r="3608" ht="14.25" hidden="1"/>
    <row r="3609" ht="14.25" hidden="1"/>
    <row r="3610" ht="14.25" hidden="1"/>
    <row r="3611" ht="14.25" hidden="1"/>
    <row r="3612" ht="14.25" hidden="1"/>
    <row r="3613" ht="14.25" hidden="1"/>
    <row r="3614" ht="14.25" hidden="1"/>
    <row r="3615" ht="14.25" hidden="1"/>
    <row r="3616" ht="14.25" hidden="1"/>
    <row r="3617" ht="14.25" hidden="1"/>
    <row r="3618" ht="14.25" hidden="1"/>
    <row r="3619" ht="14.25" hidden="1"/>
    <row r="3620" ht="14.25" hidden="1"/>
    <row r="3621" ht="14.25" hidden="1"/>
    <row r="3622" ht="14.25" hidden="1"/>
    <row r="3623" ht="14.25" hidden="1"/>
    <row r="3624" ht="14.25" hidden="1"/>
    <row r="3625" ht="14.25" hidden="1"/>
    <row r="3626" ht="14.25" hidden="1"/>
    <row r="3627" ht="14.25" hidden="1"/>
    <row r="3628" ht="14.25" hidden="1"/>
    <row r="3629" ht="14.25" hidden="1"/>
    <row r="3630" ht="14.25" hidden="1"/>
    <row r="3631" ht="14.25" hidden="1"/>
    <row r="3632" ht="14.25" hidden="1"/>
    <row r="3633" ht="14.25" hidden="1"/>
    <row r="3634" ht="14.25" hidden="1"/>
    <row r="3635" ht="14.25" hidden="1"/>
    <row r="3636" ht="14.25" hidden="1"/>
    <row r="3637" ht="14.25" hidden="1"/>
    <row r="3638" ht="14.25" hidden="1"/>
    <row r="3639" ht="14.25" hidden="1"/>
    <row r="3640" ht="14.25" hidden="1"/>
    <row r="3641" ht="14.25" hidden="1"/>
    <row r="3642" ht="14.25" hidden="1"/>
    <row r="3643" ht="14.25" hidden="1"/>
    <row r="3644" ht="14.25" hidden="1"/>
    <row r="3645" ht="14.25" hidden="1"/>
    <row r="3646" ht="14.25" hidden="1"/>
    <row r="3647" ht="14.25" hidden="1"/>
    <row r="3648" ht="14.25" hidden="1"/>
    <row r="3649" ht="14.25" hidden="1"/>
    <row r="3650" ht="14.25" hidden="1"/>
    <row r="3651" ht="14.25" hidden="1"/>
    <row r="3652" ht="14.25" hidden="1"/>
    <row r="3653" ht="14.25" hidden="1"/>
    <row r="3654" ht="14.25" hidden="1"/>
    <row r="3655" ht="14.25" hidden="1"/>
    <row r="3656" ht="14.25" hidden="1"/>
    <row r="3657" ht="14.25" hidden="1"/>
    <row r="3658" ht="14.25" hidden="1"/>
    <row r="3659" ht="14.25" hidden="1"/>
    <row r="3660" ht="14.25" hidden="1"/>
    <row r="3661" ht="14.25" hidden="1"/>
    <row r="3662" ht="14.25" hidden="1"/>
    <row r="3663" ht="14.25" hidden="1"/>
    <row r="3664" ht="14.25" hidden="1"/>
    <row r="3665" ht="14.25" hidden="1"/>
    <row r="3666" ht="14.25" hidden="1"/>
    <row r="3667" ht="14.25" hidden="1"/>
    <row r="3668" ht="14.25" hidden="1"/>
    <row r="3669" ht="14.25" hidden="1"/>
    <row r="3670" ht="14.25" hidden="1"/>
    <row r="3671" ht="14.25" hidden="1"/>
    <row r="3672" ht="14.25" hidden="1"/>
    <row r="3673" ht="14.25" hidden="1"/>
    <row r="3674" ht="14.25" hidden="1"/>
    <row r="3675" ht="14.25" hidden="1"/>
    <row r="3676" ht="14.25" hidden="1"/>
    <row r="3677" ht="14.25" hidden="1"/>
    <row r="3678" ht="14.25" hidden="1"/>
    <row r="3679" ht="14.25" hidden="1"/>
    <row r="3680" ht="14.25" hidden="1"/>
    <row r="3681" ht="14.25" hidden="1"/>
    <row r="3682" ht="14.25" hidden="1"/>
    <row r="3683" ht="14.25" hidden="1"/>
    <row r="3684" ht="14.25" hidden="1"/>
    <row r="3685" ht="14.25" hidden="1"/>
    <row r="3686" ht="14.25" hidden="1"/>
    <row r="3687" ht="14.25" hidden="1"/>
    <row r="3688" ht="14.25" hidden="1"/>
    <row r="3689" ht="14.25" hidden="1"/>
    <row r="3690" ht="14.25" hidden="1"/>
    <row r="3691" ht="14.25" hidden="1"/>
    <row r="3692" ht="14.25" hidden="1"/>
    <row r="3693" ht="14.25" hidden="1"/>
    <row r="3694" ht="14.25" hidden="1"/>
    <row r="3695" ht="14.25" hidden="1"/>
    <row r="3696" ht="14.25" hidden="1"/>
    <row r="3697" ht="14.25" hidden="1"/>
    <row r="3698" ht="14.25" hidden="1"/>
    <row r="3699" ht="14.25" hidden="1"/>
    <row r="3700" ht="14.25" hidden="1"/>
    <row r="3701" ht="14.25" hidden="1"/>
    <row r="3702" ht="14.25" hidden="1"/>
    <row r="3703" ht="14.25" hidden="1"/>
    <row r="3704" ht="14.25" hidden="1"/>
    <row r="3705" ht="14.25" hidden="1"/>
    <row r="3706" ht="14.25" hidden="1"/>
    <row r="3707" ht="14.25" hidden="1"/>
    <row r="3708" ht="14.25" hidden="1"/>
    <row r="3709" ht="14.25" hidden="1"/>
    <row r="3710" ht="14.25" hidden="1"/>
    <row r="3711" ht="14.25" hidden="1"/>
    <row r="3712" ht="14.25" hidden="1"/>
    <row r="3713" ht="14.25" hidden="1"/>
    <row r="3714" ht="14.25" hidden="1"/>
    <row r="3715" ht="14.25" hidden="1"/>
    <row r="3716" ht="14.25" hidden="1"/>
    <row r="3717" ht="14.25" hidden="1"/>
    <row r="3718" ht="14.25" hidden="1"/>
    <row r="3719" ht="14.25" hidden="1"/>
    <row r="3720" ht="14.25" hidden="1"/>
    <row r="3721" ht="14.25" hidden="1"/>
    <row r="3722" ht="14.25" hidden="1"/>
    <row r="3723" ht="14.25" hidden="1"/>
    <row r="3724" ht="14.25" hidden="1"/>
    <row r="3725" ht="14.25" hidden="1"/>
    <row r="3726" ht="14.25" hidden="1"/>
    <row r="3727" ht="14.25" hidden="1"/>
    <row r="3728" ht="14.25" hidden="1"/>
    <row r="3729" ht="14.25" hidden="1"/>
    <row r="3730" ht="14.25" hidden="1"/>
    <row r="3731" ht="14.25" hidden="1"/>
    <row r="3732" ht="14.25" hidden="1"/>
    <row r="3733" ht="14.25" hidden="1"/>
    <row r="3734" ht="14.25" hidden="1"/>
    <row r="3735" ht="14.25" hidden="1"/>
    <row r="3736" ht="14.25" hidden="1"/>
    <row r="3737" ht="14.25" hidden="1"/>
    <row r="3738" ht="14.25" hidden="1"/>
    <row r="3739" ht="14.25" hidden="1"/>
    <row r="3740" ht="14.25" hidden="1"/>
    <row r="3741" ht="14.25" hidden="1"/>
    <row r="3742" ht="14.25" hidden="1"/>
    <row r="3743" ht="14.25" hidden="1"/>
    <row r="3744" ht="14.25" hidden="1"/>
    <row r="3745" ht="14.25" hidden="1"/>
    <row r="3746" ht="14.25" hidden="1"/>
    <row r="3747" ht="14.25" hidden="1"/>
    <row r="3748" ht="14.25" hidden="1"/>
    <row r="3749" ht="14.25" hidden="1"/>
    <row r="3750" ht="14.25" hidden="1"/>
    <row r="3751" ht="14.25" hidden="1"/>
    <row r="3752" ht="14.25" hidden="1"/>
    <row r="3753" ht="14.25" hidden="1"/>
    <row r="3754" ht="14.25" hidden="1"/>
    <row r="3755" ht="14.25" hidden="1"/>
    <row r="3756" ht="14.25" hidden="1"/>
    <row r="3757" ht="14.25" hidden="1"/>
    <row r="3758" ht="14.25" hidden="1"/>
    <row r="3759" ht="14.25" hidden="1"/>
    <row r="3760" ht="14.25" hidden="1"/>
    <row r="3761" ht="14.25" hidden="1"/>
    <row r="3762" ht="14.25" hidden="1"/>
    <row r="3763" ht="14.25" hidden="1"/>
    <row r="3764" ht="14.25" hidden="1"/>
    <row r="3765" ht="14.25" hidden="1"/>
    <row r="3766" ht="14.25" hidden="1"/>
    <row r="3767" ht="14.25" hidden="1"/>
    <row r="3768" ht="14.25" hidden="1"/>
    <row r="3769" ht="14.25" hidden="1"/>
    <row r="3770" ht="14.25" hidden="1"/>
    <row r="3771" ht="14.25" hidden="1"/>
    <row r="3772" ht="14.25" hidden="1"/>
    <row r="3773" ht="14.25" hidden="1"/>
    <row r="3774" ht="14.25" hidden="1"/>
    <row r="3775" ht="14.25" hidden="1"/>
    <row r="3776" ht="14.25" hidden="1"/>
    <row r="3777" ht="14.25" hidden="1"/>
    <row r="3778" ht="14.25" hidden="1"/>
    <row r="3779" ht="14.25" hidden="1"/>
    <row r="3780" ht="14.25" hidden="1"/>
    <row r="3781" ht="14.25" hidden="1"/>
    <row r="3782" ht="14.25" hidden="1"/>
    <row r="3783" ht="14.25" hidden="1"/>
    <row r="3784" ht="14.25" hidden="1"/>
    <row r="3785" ht="14.25" hidden="1"/>
    <row r="3786" ht="14.25" hidden="1"/>
    <row r="3787" ht="14.25" hidden="1"/>
    <row r="3788" ht="14.25" hidden="1"/>
    <row r="3789" ht="14.25" hidden="1"/>
    <row r="3790" ht="14.25" hidden="1"/>
    <row r="3791" ht="14.25" hidden="1"/>
    <row r="3792" ht="14.25" hidden="1"/>
    <row r="3793" ht="14.25" hidden="1"/>
    <row r="3794" ht="14.25" hidden="1"/>
    <row r="3795" ht="14.25" hidden="1"/>
    <row r="3796" ht="14.25" hidden="1"/>
    <row r="3797" ht="14.25" hidden="1"/>
    <row r="3798" ht="14.25" hidden="1"/>
    <row r="3799" ht="14.25" hidden="1"/>
    <row r="3800" ht="14.25" hidden="1"/>
    <row r="3801" ht="14.25" hidden="1"/>
    <row r="3802" ht="14.25" hidden="1"/>
    <row r="3803" ht="14.25" hidden="1"/>
    <row r="3804" ht="14.25" hidden="1"/>
    <row r="3805" ht="14.25" hidden="1"/>
    <row r="3806" ht="14.25" hidden="1"/>
    <row r="3807" ht="14.25" hidden="1"/>
    <row r="3808" ht="14.25" hidden="1"/>
    <row r="3809" ht="14.25" hidden="1"/>
    <row r="3810" ht="14.25" hidden="1"/>
    <row r="3811" ht="14.25" hidden="1"/>
    <row r="3812" ht="14.25" hidden="1"/>
    <row r="3813" ht="14.25" hidden="1"/>
    <row r="3814" ht="14.25" hidden="1"/>
    <row r="3815" ht="14.25" hidden="1"/>
    <row r="3816" ht="14.25" hidden="1"/>
    <row r="3817" ht="14.25" hidden="1"/>
    <row r="3818" ht="14.25" hidden="1"/>
    <row r="3819" ht="14.25" hidden="1"/>
    <row r="3820" ht="14.25" hidden="1"/>
    <row r="3821" ht="14.25" hidden="1"/>
    <row r="3822" ht="14.25" hidden="1"/>
    <row r="3823" ht="14.25" hidden="1"/>
    <row r="3824" ht="14.25" hidden="1"/>
    <row r="3825" ht="14.25" hidden="1"/>
    <row r="3826" ht="14.25" hidden="1"/>
    <row r="3827" ht="14.25" hidden="1"/>
    <row r="3828" ht="14.25" hidden="1"/>
    <row r="3829" ht="14.25" hidden="1"/>
    <row r="3830" ht="14.25" hidden="1"/>
    <row r="3831" ht="14.25" hidden="1"/>
    <row r="3832" ht="14.25" hidden="1"/>
    <row r="3833" ht="14.25" hidden="1"/>
    <row r="3834" ht="14.25" hidden="1"/>
    <row r="3835" ht="14.25" hidden="1"/>
    <row r="3836" ht="14.25" hidden="1"/>
    <row r="3837" ht="14.25" hidden="1"/>
    <row r="3838" ht="14.25" hidden="1"/>
    <row r="3839" ht="14.25" hidden="1"/>
    <row r="3840" ht="14.25" hidden="1"/>
    <row r="3841" ht="14.25" hidden="1"/>
    <row r="3842" ht="14.25" hidden="1"/>
    <row r="3843" ht="14.25" hidden="1"/>
    <row r="3844" ht="14.25" hidden="1"/>
    <row r="3845" ht="14.25" hidden="1"/>
    <row r="3846" ht="14.25" hidden="1"/>
    <row r="3847" ht="14.25" hidden="1"/>
    <row r="3848" ht="14.25" hidden="1"/>
    <row r="3849" ht="14.25" hidden="1"/>
    <row r="3850" ht="14.25" hidden="1"/>
    <row r="3851" ht="14.25" hidden="1"/>
    <row r="3852" ht="14.25" hidden="1"/>
    <row r="3853" ht="14.25" hidden="1"/>
    <row r="3854" ht="14.25" hidden="1"/>
    <row r="3855" ht="14.25" hidden="1"/>
    <row r="3856" ht="14.25" hidden="1"/>
    <row r="3857" ht="14.25" hidden="1"/>
    <row r="3858" ht="14.25" hidden="1"/>
    <row r="3859" ht="14.25" hidden="1"/>
    <row r="3860" ht="14.25" hidden="1"/>
    <row r="3861" ht="14.25" hidden="1"/>
    <row r="3862" ht="14.25" hidden="1"/>
    <row r="3863" ht="14.25" hidden="1"/>
    <row r="3864" ht="14.25" hidden="1"/>
    <row r="3865" ht="14.25" hidden="1"/>
    <row r="3866" ht="14.25" hidden="1"/>
    <row r="3867" ht="14.25" hidden="1"/>
    <row r="3868" ht="14.25" hidden="1"/>
    <row r="3869" ht="14.25" hidden="1"/>
    <row r="3870" ht="14.25" hidden="1"/>
    <row r="3871" ht="14.25" hidden="1"/>
    <row r="3872" ht="14.25" hidden="1"/>
    <row r="3873" ht="14.25" hidden="1"/>
    <row r="3874" ht="14.25" hidden="1"/>
    <row r="3875" ht="14.25" hidden="1"/>
    <row r="3876" ht="14.25" hidden="1"/>
    <row r="3877" ht="14.25" hidden="1"/>
    <row r="3878" ht="14.25" hidden="1"/>
    <row r="3879" ht="14.25" hidden="1"/>
    <row r="3880" ht="14.25" hidden="1"/>
    <row r="3881" ht="14.25" hidden="1"/>
    <row r="3882" ht="14.25" hidden="1"/>
    <row r="3883" ht="14.25" hidden="1"/>
    <row r="3884" ht="14.25" hidden="1"/>
    <row r="3885" ht="14.25" hidden="1"/>
    <row r="3886" ht="14.25" hidden="1"/>
    <row r="3887" ht="14.25" hidden="1"/>
    <row r="3888" ht="14.25" hidden="1"/>
    <row r="3889" ht="14.25" hidden="1"/>
    <row r="3890" ht="14.25" hidden="1"/>
    <row r="3891" ht="14.25" hidden="1"/>
    <row r="3892" ht="14.25" hidden="1"/>
    <row r="3893" ht="14.25" hidden="1"/>
    <row r="3894" ht="14.25" hidden="1"/>
    <row r="3895" ht="14.25" hidden="1"/>
    <row r="3896" ht="14.25" hidden="1"/>
    <row r="3897" ht="14.25" hidden="1"/>
    <row r="3898" ht="14.25" hidden="1"/>
    <row r="3899" ht="14.25" hidden="1"/>
    <row r="3900" ht="14.25" hidden="1"/>
    <row r="3901" ht="14.25" hidden="1"/>
    <row r="3902" ht="14.25" hidden="1"/>
    <row r="3903" ht="14.25" hidden="1"/>
    <row r="3904" ht="14.25" hidden="1"/>
    <row r="3905" ht="14.25" hidden="1"/>
    <row r="3906" ht="14.25" hidden="1"/>
    <row r="3907" ht="14.25" hidden="1"/>
    <row r="3908" ht="14.25" hidden="1"/>
    <row r="3909" ht="14.25" hidden="1"/>
    <row r="3910" ht="14.25" hidden="1"/>
    <row r="3911" ht="14.25" hidden="1"/>
    <row r="3912" ht="14.25" hidden="1"/>
    <row r="3913" ht="14.25" hidden="1"/>
    <row r="3914" ht="14.25" hidden="1"/>
    <row r="3915" ht="14.25" hidden="1"/>
    <row r="3916" ht="14.25" hidden="1"/>
    <row r="3917" ht="14.25" hidden="1"/>
    <row r="3918" ht="14.25" hidden="1"/>
    <row r="3919" ht="14.25" hidden="1"/>
    <row r="3920" ht="14.25" hidden="1"/>
    <row r="3921" ht="14.25" hidden="1"/>
    <row r="3922" ht="14.25" hidden="1"/>
    <row r="3923" ht="14.25" hidden="1"/>
    <row r="3924" ht="14.25" hidden="1"/>
    <row r="3925" ht="14.25" hidden="1"/>
    <row r="3926" ht="14.25" hidden="1"/>
    <row r="3927" ht="14.25" hidden="1"/>
    <row r="3928" ht="14.25" hidden="1"/>
    <row r="3929" ht="14.25" hidden="1"/>
    <row r="3930" ht="14.25" hidden="1"/>
    <row r="3931" ht="14.25" hidden="1"/>
    <row r="3932" ht="14.25" hidden="1"/>
    <row r="3933" ht="14.25" hidden="1"/>
    <row r="3934" ht="14.25" hidden="1"/>
    <row r="3935" ht="14.25" hidden="1"/>
    <row r="3936" ht="14.25" hidden="1"/>
    <row r="3937" ht="14.25" hidden="1"/>
    <row r="3938" ht="14.25" hidden="1"/>
    <row r="3939" ht="14.25" hidden="1"/>
    <row r="3940" ht="14.25" hidden="1"/>
    <row r="3941" ht="14.25" hidden="1"/>
    <row r="3942" ht="14.25" hidden="1"/>
    <row r="3943" ht="14.25" hidden="1"/>
    <row r="3944" ht="14.25" hidden="1"/>
    <row r="3945" ht="14.25" hidden="1"/>
    <row r="3946" ht="14.25" hidden="1"/>
    <row r="3947" ht="14.25" hidden="1"/>
    <row r="3948" ht="14.25" hidden="1"/>
    <row r="3949" ht="14.25" hidden="1"/>
    <row r="3950" ht="14.25" hidden="1"/>
    <row r="3951" ht="14.25" hidden="1"/>
    <row r="3952" ht="14.25" hidden="1"/>
    <row r="3953" ht="14.25" hidden="1"/>
    <row r="3954" ht="14.25" hidden="1"/>
    <row r="3955" ht="14.25" hidden="1"/>
    <row r="3956" ht="14.25" hidden="1"/>
    <row r="3957" ht="14.25" hidden="1"/>
    <row r="3958" ht="14.25" hidden="1"/>
    <row r="3959" ht="14.25" hidden="1"/>
    <row r="3960" ht="14.25" hidden="1"/>
    <row r="3961" ht="14.25" hidden="1"/>
    <row r="3962" ht="14.25" hidden="1"/>
    <row r="3963" ht="14.25" hidden="1"/>
    <row r="3964" ht="14.25" hidden="1"/>
    <row r="3965" ht="14.25" hidden="1"/>
    <row r="3966" ht="14.25" hidden="1"/>
    <row r="3967" ht="14.25" hidden="1"/>
    <row r="3968" ht="14.25" hidden="1"/>
    <row r="3969" ht="14.25" hidden="1"/>
    <row r="3970" ht="14.25" hidden="1"/>
    <row r="3971" ht="14.25" hidden="1"/>
    <row r="3972" ht="14.25" hidden="1"/>
    <row r="3973" ht="14.25" hidden="1"/>
    <row r="3974" ht="14.25" hidden="1"/>
    <row r="3975" ht="14.25" hidden="1"/>
    <row r="3976" ht="14.25" hidden="1"/>
    <row r="3977" ht="14.25" hidden="1"/>
    <row r="3978" ht="14.25" hidden="1"/>
    <row r="3979" ht="14.25" hidden="1"/>
    <row r="3980" ht="14.25" hidden="1"/>
    <row r="3981" ht="14.25" hidden="1"/>
    <row r="3982" ht="14.25" hidden="1"/>
    <row r="3983" ht="14.25" hidden="1"/>
    <row r="3984" ht="14.25" hidden="1"/>
    <row r="3985" ht="14.25" hidden="1"/>
    <row r="3986" ht="14.25" hidden="1"/>
    <row r="3987" ht="14.25" hidden="1"/>
    <row r="3988" ht="14.25" hidden="1"/>
    <row r="3989" ht="14.25" hidden="1"/>
    <row r="3990" ht="14.25" hidden="1"/>
    <row r="3991" ht="14.25" hidden="1"/>
    <row r="3992" ht="14.25" hidden="1"/>
    <row r="3993" ht="14.25" hidden="1"/>
    <row r="3994" ht="14.25" hidden="1"/>
    <row r="3995" ht="14.25" hidden="1"/>
    <row r="3996" ht="14.25" hidden="1"/>
    <row r="3997" ht="14.25" hidden="1"/>
    <row r="3998" ht="14.25" hidden="1"/>
    <row r="3999" ht="14.25" hidden="1"/>
    <row r="4000" ht="14.25" hidden="1"/>
    <row r="4001" ht="14.25" hidden="1"/>
    <row r="4002" ht="14.25" hidden="1"/>
    <row r="4003" ht="14.25" hidden="1"/>
    <row r="4004" ht="14.25" hidden="1"/>
    <row r="4005" ht="14.25" hidden="1"/>
    <row r="4006" ht="14.25" hidden="1"/>
    <row r="4007" ht="14.25" hidden="1"/>
    <row r="4008" ht="14.25" hidden="1"/>
    <row r="4009" ht="14.25" hidden="1"/>
    <row r="4010" ht="14.25" hidden="1"/>
    <row r="4011" ht="14.25" hidden="1"/>
    <row r="4012" ht="14.25" hidden="1"/>
    <row r="4013" ht="14.25" hidden="1"/>
    <row r="4014" ht="14.25" hidden="1"/>
    <row r="4015" ht="14.25" hidden="1"/>
    <row r="4016" ht="14.25" hidden="1"/>
    <row r="4017" ht="14.25" hidden="1"/>
    <row r="4018" ht="14.25" hidden="1"/>
    <row r="4019" ht="14.25" hidden="1"/>
    <row r="4020" ht="14.25" hidden="1"/>
    <row r="4021" ht="14.25" hidden="1"/>
    <row r="4022" ht="14.25" hidden="1"/>
    <row r="4023" ht="14.25" hidden="1"/>
    <row r="4024" ht="14.25" hidden="1"/>
    <row r="4025" ht="14.25" hidden="1"/>
    <row r="4026" ht="14.25" hidden="1"/>
    <row r="4027" ht="14.25" hidden="1"/>
    <row r="4028" ht="14.25" hidden="1"/>
    <row r="4029" ht="14.25" hidden="1"/>
    <row r="4030" ht="14.25" hidden="1"/>
    <row r="4031" ht="14.25" hidden="1"/>
    <row r="4032" ht="14.25" hidden="1"/>
    <row r="4033" ht="14.25" hidden="1"/>
    <row r="4034" ht="14.25" hidden="1"/>
    <row r="4035" ht="14.25" hidden="1"/>
    <row r="4036" ht="14.25" hidden="1"/>
    <row r="4037" ht="14.25" hidden="1"/>
    <row r="4038" ht="14.25" hidden="1"/>
    <row r="4039" ht="14.25" hidden="1"/>
    <row r="4040" ht="14.25" hidden="1"/>
    <row r="4041" ht="14.25" hidden="1"/>
    <row r="4042" ht="14.25" hidden="1"/>
    <row r="4043" ht="14.25" hidden="1"/>
    <row r="4044" ht="14.25" hidden="1"/>
    <row r="4045" ht="14.25" hidden="1"/>
    <row r="4046" ht="14.25" hidden="1"/>
    <row r="4047" ht="14.25" hidden="1"/>
    <row r="4048" ht="14.25" hidden="1"/>
    <row r="4049" ht="14.25" hidden="1"/>
    <row r="4050" ht="14.25" hidden="1"/>
    <row r="4051" ht="14.25" hidden="1"/>
    <row r="4052" ht="14.25" hidden="1"/>
    <row r="4053" ht="14.25" hidden="1"/>
    <row r="4054" ht="14.25" hidden="1"/>
    <row r="4055" ht="14.25" hidden="1"/>
    <row r="4056" ht="14.25" hidden="1"/>
    <row r="4057" ht="14.25" hidden="1"/>
    <row r="4058" ht="14.25" hidden="1"/>
    <row r="4059" ht="14.25" hidden="1"/>
    <row r="4060" ht="14.25" hidden="1"/>
    <row r="4061" ht="14.25" hidden="1"/>
    <row r="4062" ht="14.25" hidden="1"/>
    <row r="4063" ht="14.25" hidden="1"/>
    <row r="4064" ht="14.25" hidden="1"/>
    <row r="4065" ht="14.25" hidden="1"/>
    <row r="4066" ht="14.25" hidden="1"/>
    <row r="4067" ht="14.25" hidden="1"/>
    <row r="4068" ht="14.25" hidden="1"/>
    <row r="4069" ht="14.25" hidden="1"/>
    <row r="4070" ht="14.25" hidden="1"/>
    <row r="4071" ht="14.25" hidden="1"/>
    <row r="4072" ht="14.25" hidden="1"/>
    <row r="4073" ht="14.25" hidden="1"/>
    <row r="4074" ht="14.25" hidden="1"/>
    <row r="4075" ht="14.25" hidden="1"/>
    <row r="4076" ht="14.25" hidden="1"/>
    <row r="4077" ht="14.25" hidden="1"/>
    <row r="4078" ht="14.25" hidden="1"/>
    <row r="4079" ht="14.25" hidden="1"/>
    <row r="4080" ht="14.25" hidden="1"/>
    <row r="4081" ht="14.25" hidden="1"/>
    <row r="4082" ht="14.25" hidden="1"/>
    <row r="4083" ht="14.25" hidden="1"/>
    <row r="4084" ht="14.25" hidden="1"/>
    <row r="4085" ht="14.25" hidden="1"/>
    <row r="4086" ht="14.25" hidden="1"/>
    <row r="4087" ht="14.25" hidden="1"/>
    <row r="4088" ht="14.25" hidden="1"/>
    <row r="4089" ht="14.25" hidden="1"/>
    <row r="4090" ht="14.25" hidden="1"/>
    <row r="4091" ht="14.25" hidden="1"/>
    <row r="4092" ht="14.25" hidden="1"/>
    <row r="4093" ht="14.25" hidden="1"/>
    <row r="4094" ht="14.25" hidden="1"/>
    <row r="4095" ht="14.25" hidden="1"/>
    <row r="4096" ht="14.25" hidden="1"/>
    <row r="4097" ht="14.25" hidden="1"/>
    <row r="4098" ht="14.25" hidden="1"/>
    <row r="4099" ht="14.25" hidden="1"/>
    <row r="4100" ht="14.25" hidden="1"/>
    <row r="4101" ht="14.25" hidden="1"/>
    <row r="4102" ht="14.25" hidden="1"/>
    <row r="4103" ht="14.25" hidden="1"/>
    <row r="4104" ht="14.25" hidden="1"/>
    <row r="4105" ht="14.25" hidden="1"/>
    <row r="4106" ht="14.25" hidden="1"/>
    <row r="4107" ht="14.25" hidden="1"/>
    <row r="4108" ht="14.25" hidden="1"/>
    <row r="4109" ht="14.25" hidden="1"/>
    <row r="4110" ht="14.25" hidden="1"/>
    <row r="4111" ht="14.25" hidden="1"/>
    <row r="4112" ht="14.25" hidden="1"/>
    <row r="4113" ht="14.25" hidden="1"/>
    <row r="4114" ht="14.25" hidden="1"/>
    <row r="4115" ht="14.25" hidden="1"/>
    <row r="4116" ht="14.25" hidden="1"/>
    <row r="4117" ht="14.25" hidden="1"/>
    <row r="4118" ht="14.25" hidden="1"/>
    <row r="4119" ht="14.25" hidden="1"/>
    <row r="4120" ht="14.25" hidden="1"/>
    <row r="4121" ht="14.25" hidden="1"/>
    <row r="4122" ht="14.25" hidden="1"/>
    <row r="4123" ht="14.25" hidden="1"/>
    <row r="4124" ht="14.25" hidden="1"/>
    <row r="4125" ht="14.25" hidden="1"/>
    <row r="4126" ht="14.25" hidden="1"/>
    <row r="4127" ht="14.25" hidden="1"/>
    <row r="4128" ht="14.25" hidden="1"/>
    <row r="4129" ht="14.25" hidden="1"/>
    <row r="4130" ht="14.25" hidden="1"/>
    <row r="4131" ht="14.25" hidden="1"/>
    <row r="4132" ht="14.25" hidden="1"/>
    <row r="4133" ht="14.25" hidden="1"/>
    <row r="4134" ht="14.25" hidden="1"/>
    <row r="4135" ht="14.25" hidden="1"/>
    <row r="4136" ht="14.25" hidden="1"/>
    <row r="4137" ht="14.25" hidden="1"/>
    <row r="4138" ht="14.25" hidden="1"/>
    <row r="4139" ht="14.25" hidden="1"/>
    <row r="4140" ht="14.25" hidden="1"/>
    <row r="4141" ht="14.25" hidden="1"/>
    <row r="4142" ht="14.25" hidden="1"/>
    <row r="4143" ht="14.25" hidden="1"/>
    <row r="4144" ht="14.25" hidden="1"/>
    <row r="4145" ht="14.25" hidden="1"/>
    <row r="4146" ht="14.25" hidden="1"/>
    <row r="4147" ht="14.25" hidden="1"/>
    <row r="4148" ht="14.25" hidden="1"/>
    <row r="4149" ht="14.25" hidden="1"/>
    <row r="4150" ht="14.25" hidden="1"/>
    <row r="4151" ht="14.25" hidden="1"/>
    <row r="4152" ht="14.25" hidden="1"/>
    <row r="4153" ht="14.25" hidden="1"/>
    <row r="4154" ht="14.25" hidden="1"/>
    <row r="4155" ht="14.25" hidden="1"/>
    <row r="4156" ht="14.25" hidden="1"/>
    <row r="4157" ht="14.25" hidden="1"/>
    <row r="4158" ht="14.25" hidden="1"/>
    <row r="4159" ht="14.25" hidden="1"/>
    <row r="4160" ht="14.25" hidden="1"/>
    <row r="4161" ht="14.25" hidden="1"/>
    <row r="4162" ht="14.25" hidden="1"/>
    <row r="4163" ht="14.25" hidden="1"/>
    <row r="4164" ht="14.25" hidden="1"/>
    <row r="4165" ht="14.25" hidden="1"/>
    <row r="4166" ht="14.25" hidden="1"/>
    <row r="4167" ht="14.25" hidden="1"/>
    <row r="4168" ht="14.25" hidden="1"/>
    <row r="4169" ht="14.25" hidden="1"/>
    <row r="4170" ht="14.25" hidden="1"/>
    <row r="4171" ht="14.25" hidden="1"/>
    <row r="4172" ht="14.25" hidden="1"/>
    <row r="4173" ht="14.25" hidden="1"/>
    <row r="4174" ht="14.25" hidden="1"/>
    <row r="4175" ht="14.25" hidden="1"/>
    <row r="4176" ht="14.25" hidden="1"/>
    <row r="4177" ht="14.25" hidden="1"/>
    <row r="4178" ht="14.25" hidden="1"/>
    <row r="4179" ht="14.25" hidden="1"/>
    <row r="4180" ht="14.25" hidden="1"/>
    <row r="4181" ht="14.25" hidden="1"/>
    <row r="4182" ht="14.25" hidden="1"/>
    <row r="4183" ht="14.25" hidden="1"/>
    <row r="4184" ht="14.25" hidden="1"/>
    <row r="4185" ht="14.25" hidden="1"/>
    <row r="4186" ht="14.25" hidden="1"/>
    <row r="4187" ht="14.25" hidden="1"/>
    <row r="4188" ht="14.25" hidden="1"/>
    <row r="4189" ht="14.25" hidden="1"/>
    <row r="4190" ht="14.25" hidden="1"/>
    <row r="4191" ht="14.25" hidden="1"/>
    <row r="4192" ht="14.25" hidden="1"/>
    <row r="4193" ht="14.25" hidden="1"/>
    <row r="4194" ht="14.25" hidden="1"/>
    <row r="4195" ht="14.25" hidden="1"/>
    <row r="4196" ht="14.25" hidden="1"/>
    <row r="4197" ht="14.25" hidden="1"/>
    <row r="4198" ht="14.25" hidden="1"/>
    <row r="4199" ht="14.25" hidden="1"/>
    <row r="4200" ht="14.25" hidden="1"/>
    <row r="4201" ht="14.25" hidden="1"/>
    <row r="4202" ht="14.25" hidden="1"/>
    <row r="4203" ht="14.25" hidden="1"/>
    <row r="4204" ht="14.25" hidden="1"/>
    <row r="4205" ht="14.25" hidden="1"/>
    <row r="4206" ht="14.25" hidden="1"/>
    <row r="4207" ht="14.25" hidden="1"/>
    <row r="4208" ht="14.25" hidden="1"/>
    <row r="4209" ht="14.25" hidden="1"/>
    <row r="4210" ht="14.25" hidden="1"/>
    <row r="4211" ht="14.25" hidden="1"/>
    <row r="4212" ht="14.25" hidden="1"/>
    <row r="4213" ht="14.25" hidden="1"/>
    <row r="4214" ht="14.25" hidden="1"/>
    <row r="4215" ht="14.25" hidden="1"/>
    <row r="4216" ht="14.25" hidden="1"/>
    <row r="4217" ht="14.25" hidden="1"/>
    <row r="4218" ht="14.25" hidden="1"/>
    <row r="4219" ht="14.25" hidden="1"/>
    <row r="4220" ht="14.25" hidden="1"/>
    <row r="4221" ht="14.25" hidden="1"/>
    <row r="4222" ht="14.25" hidden="1"/>
    <row r="4223" ht="14.25" hidden="1"/>
    <row r="4224" ht="14.25" hidden="1"/>
    <row r="4225" ht="14.25" hidden="1"/>
    <row r="4226" ht="14.25" hidden="1"/>
    <row r="4227" ht="14.25" hidden="1"/>
    <row r="4228" ht="14.25" hidden="1"/>
    <row r="4229" ht="14.25" hidden="1"/>
    <row r="4230" ht="14.25" hidden="1"/>
    <row r="4231" ht="14.25" hidden="1"/>
    <row r="4232" ht="14.25" hidden="1"/>
    <row r="4233" ht="14.25" hidden="1"/>
    <row r="4234" ht="14.25" hidden="1"/>
    <row r="4235" ht="14.25" hidden="1"/>
    <row r="4236" ht="14.25" hidden="1"/>
    <row r="4237" ht="14.25" hidden="1"/>
    <row r="4238" ht="14.25" hidden="1"/>
    <row r="4239" ht="14.25" hidden="1"/>
    <row r="4240" ht="14.25" hidden="1"/>
    <row r="4241" ht="14.25" hidden="1"/>
    <row r="4242" ht="14.25" hidden="1"/>
    <row r="4243" ht="14.25" hidden="1"/>
    <row r="4244" ht="14.25" hidden="1"/>
    <row r="4245" ht="14.25" hidden="1"/>
    <row r="4246" ht="14.25" hidden="1"/>
    <row r="4247" ht="14.25" hidden="1"/>
    <row r="4248" ht="14.25" hidden="1"/>
    <row r="4249" ht="14.25" hidden="1"/>
    <row r="4250" ht="14.25" hidden="1"/>
    <row r="4251" ht="14.25" hidden="1"/>
    <row r="4252" ht="14.25" hidden="1"/>
    <row r="4253" ht="14.25" hidden="1"/>
    <row r="4254" ht="14.25" hidden="1"/>
    <row r="4255" ht="14.25" hidden="1"/>
    <row r="4256" ht="14.25" hidden="1"/>
    <row r="4257" ht="14.25" hidden="1"/>
    <row r="4258" ht="14.25" hidden="1"/>
    <row r="4259" ht="14.25" hidden="1"/>
    <row r="4260" ht="14.25" hidden="1"/>
    <row r="4261" ht="14.25" hidden="1"/>
    <row r="4262" ht="14.25" hidden="1"/>
    <row r="4263" ht="14.25" hidden="1"/>
    <row r="4264" ht="14.25" hidden="1"/>
    <row r="4265" ht="14.25" hidden="1"/>
    <row r="4266" ht="14.25" hidden="1"/>
    <row r="4267" ht="14.25" hidden="1"/>
    <row r="4268" ht="14.25" hidden="1"/>
    <row r="4269" ht="14.25" hidden="1"/>
    <row r="4270" ht="14.25" hidden="1"/>
    <row r="4271" ht="14.25" hidden="1"/>
    <row r="4272" ht="14.25" hidden="1"/>
    <row r="4273" ht="14.25" hidden="1"/>
    <row r="4274" ht="14.25" hidden="1"/>
    <row r="4275" ht="14.25" hidden="1"/>
    <row r="4276" ht="14.25" hidden="1"/>
    <row r="4277" ht="14.25" hidden="1"/>
    <row r="4278" ht="14.25" hidden="1"/>
    <row r="4279" ht="14.25" hidden="1"/>
    <row r="4280" ht="14.25" hidden="1"/>
    <row r="4281" ht="14.25" hidden="1"/>
    <row r="4282" ht="14.25" hidden="1"/>
    <row r="4283" ht="14.25" hidden="1"/>
    <row r="4284" ht="14.25" hidden="1"/>
    <row r="4285" ht="14.25" hidden="1"/>
    <row r="4286" ht="14.25" hidden="1"/>
    <row r="4287" ht="14.25" hidden="1"/>
    <row r="4288" ht="14.25" hidden="1"/>
    <row r="4289" ht="14.25" hidden="1"/>
    <row r="4290" ht="14.25" hidden="1"/>
    <row r="4291" ht="14.25" hidden="1"/>
    <row r="4292" ht="14.25" hidden="1"/>
    <row r="4293" ht="14.25" hidden="1"/>
    <row r="4294" ht="14.25" hidden="1"/>
    <row r="4295" ht="14.25" hidden="1"/>
    <row r="4296" ht="14.25" hidden="1"/>
    <row r="4297" ht="14.25" hidden="1"/>
    <row r="4298" ht="14.25" hidden="1"/>
    <row r="4299" ht="14.25" hidden="1"/>
    <row r="4300" ht="14.25" hidden="1"/>
    <row r="4301" ht="14.25" hidden="1"/>
    <row r="4302" ht="14.25" hidden="1"/>
    <row r="4303" ht="14.25" hidden="1"/>
    <row r="4304" ht="14.25" hidden="1"/>
    <row r="4305" ht="14.25" hidden="1"/>
    <row r="4306" ht="14.25" hidden="1"/>
    <row r="4307" ht="14.25" hidden="1"/>
    <row r="4308" ht="14.25" hidden="1"/>
    <row r="4309" ht="14.25" hidden="1"/>
    <row r="4310" ht="14.25" hidden="1"/>
    <row r="4311" ht="14.25" hidden="1"/>
    <row r="4312" ht="14.25" hidden="1"/>
    <row r="4313" ht="14.25" hidden="1"/>
    <row r="4314" ht="14.25" hidden="1"/>
    <row r="4315" ht="14.25" hidden="1"/>
    <row r="4316" ht="14.25" hidden="1"/>
    <row r="4317" ht="14.25" hidden="1"/>
    <row r="4318" ht="14.25" hidden="1"/>
    <row r="4319" ht="14.25" hidden="1"/>
    <row r="4320" ht="14.25" hidden="1"/>
    <row r="4321" ht="14.25" hidden="1"/>
    <row r="4322" ht="14.25" hidden="1"/>
    <row r="4323" ht="14.25" hidden="1"/>
    <row r="4324" ht="14.25" hidden="1"/>
    <row r="4325" ht="14.25" hidden="1"/>
    <row r="4326" ht="14.25" hidden="1"/>
    <row r="4327" ht="14.25" hidden="1"/>
    <row r="4328" ht="14.25" hidden="1"/>
    <row r="4329" ht="14.25" hidden="1"/>
    <row r="4330" ht="14.25" hidden="1"/>
    <row r="4331" ht="14.25" hidden="1"/>
    <row r="4332" ht="14.25" hidden="1"/>
    <row r="4333" ht="14.25" hidden="1"/>
    <row r="4334" ht="14.25" hidden="1"/>
    <row r="4335" ht="14.25" hidden="1"/>
    <row r="4336" ht="14.25" hidden="1"/>
    <row r="4337" ht="14.25" hidden="1"/>
    <row r="4338" ht="14.25" hidden="1"/>
    <row r="4339" ht="14.25" hidden="1"/>
    <row r="4340" ht="14.25" hidden="1"/>
    <row r="4341" ht="14.25" hidden="1"/>
    <row r="4342" ht="14.25" hidden="1"/>
    <row r="4343" ht="14.25" hidden="1"/>
    <row r="4344" ht="14.25" hidden="1"/>
    <row r="4345" ht="14.25" hidden="1"/>
    <row r="4346" ht="14.25" hidden="1"/>
    <row r="4347" ht="14.25" hidden="1"/>
    <row r="4348" ht="14.25" hidden="1"/>
    <row r="4349" ht="14.25" hidden="1"/>
    <row r="4350" ht="14.25" hidden="1"/>
    <row r="4351" ht="14.25" hidden="1"/>
    <row r="4352" ht="14.25" hidden="1"/>
    <row r="4353" ht="14.25" hidden="1"/>
    <row r="4354" ht="14.25" hidden="1"/>
    <row r="4355" ht="14.25" hidden="1"/>
    <row r="4356" ht="14.25" hidden="1"/>
    <row r="4357" ht="14.25" hidden="1"/>
    <row r="4358" ht="14.25" hidden="1"/>
    <row r="4359" ht="14.25" hidden="1"/>
    <row r="4360" ht="14.25" hidden="1"/>
    <row r="4361" ht="14.25" hidden="1"/>
    <row r="4362" ht="14.25" hidden="1"/>
    <row r="4363" ht="14.25" hidden="1"/>
    <row r="4364" ht="14.25" hidden="1"/>
    <row r="4365" ht="14.25" hidden="1"/>
    <row r="4366" ht="14.25" hidden="1"/>
    <row r="4367" ht="14.25" hidden="1"/>
    <row r="4368" ht="14.25" hidden="1"/>
    <row r="4369" ht="14.25" hidden="1"/>
    <row r="4370" ht="14.25" hidden="1"/>
    <row r="4371" ht="14.25" hidden="1"/>
    <row r="4372" ht="14.25" hidden="1"/>
    <row r="4373" ht="14.25" hidden="1"/>
    <row r="4374" ht="14.25" hidden="1"/>
    <row r="4375" ht="14.25" hidden="1"/>
    <row r="4376" ht="14.25" hidden="1"/>
    <row r="4377" ht="14.25" hidden="1"/>
    <row r="4378" ht="14.25" hidden="1"/>
    <row r="4379" ht="14.25" hidden="1"/>
    <row r="4380" ht="14.25" hidden="1"/>
    <row r="4381" ht="14.25" hidden="1"/>
    <row r="4382" ht="14.25" hidden="1"/>
    <row r="4383" ht="14.25" hidden="1"/>
    <row r="4384" ht="14.25" hidden="1"/>
    <row r="4385" ht="14.25" hidden="1"/>
    <row r="4386" ht="14.25" hidden="1"/>
    <row r="4387" ht="14.25" hidden="1"/>
    <row r="4388" ht="14.25" hidden="1"/>
    <row r="4389" ht="14.25" hidden="1"/>
    <row r="4390" ht="14.25" hidden="1"/>
    <row r="4391" ht="14.25" hidden="1"/>
    <row r="4392" ht="14.25" hidden="1"/>
    <row r="4393" ht="14.25" hidden="1"/>
    <row r="4394" ht="14.25" hidden="1"/>
    <row r="4395" ht="14.25" hidden="1"/>
    <row r="4396" ht="14.25" hidden="1"/>
    <row r="4397" ht="14.25" hidden="1"/>
    <row r="4398" ht="14.25" hidden="1"/>
    <row r="4399" ht="14.25" hidden="1"/>
    <row r="4400" ht="14.25" hidden="1"/>
    <row r="4401" ht="14.25" hidden="1"/>
    <row r="4402" ht="14.25" hidden="1"/>
    <row r="4403" ht="14.25" hidden="1"/>
    <row r="4404" ht="14.25" hidden="1"/>
    <row r="4405" ht="14.25" hidden="1"/>
    <row r="4406" ht="14.25" hidden="1"/>
    <row r="4407" ht="14.25" hidden="1"/>
    <row r="4408" ht="14.25" hidden="1"/>
    <row r="4409" ht="14.25" hidden="1"/>
    <row r="4410" ht="14.25" hidden="1"/>
    <row r="4411" ht="14.25" hidden="1"/>
    <row r="4412" ht="14.25" hidden="1"/>
    <row r="4413" ht="14.25" hidden="1"/>
    <row r="4414" ht="14.25" hidden="1"/>
    <row r="4415" ht="14.25" hidden="1"/>
    <row r="4416" ht="14.25" hidden="1"/>
    <row r="4417" ht="14.25" hidden="1"/>
    <row r="4418" ht="14.25" hidden="1"/>
    <row r="4419" ht="14.25" hidden="1"/>
    <row r="4420" ht="14.25" hidden="1"/>
    <row r="4421" ht="14.25" hidden="1"/>
    <row r="4422" ht="14.25" hidden="1"/>
    <row r="4423" ht="14.25" hidden="1"/>
    <row r="4424" ht="14.25" hidden="1"/>
    <row r="4425" ht="14.25" hidden="1"/>
    <row r="4426" ht="14.25" hidden="1"/>
    <row r="4427" ht="14.25" hidden="1"/>
    <row r="4428" ht="14.25" hidden="1"/>
    <row r="4429" ht="14.25" hidden="1"/>
    <row r="4430" ht="14.25" hidden="1"/>
    <row r="4431" ht="14.25" hidden="1"/>
    <row r="4432" ht="14.25" hidden="1"/>
    <row r="4433" ht="14.25" hidden="1"/>
    <row r="4434" ht="14.25" hidden="1"/>
    <row r="4435" ht="14.25" hidden="1"/>
    <row r="4436" ht="14.25" hidden="1"/>
    <row r="4437" ht="14.25" hidden="1"/>
    <row r="4438" ht="14.25" hidden="1"/>
    <row r="4439" ht="14.25" hidden="1"/>
    <row r="4440" ht="14.25" hidden="1"/>
    <row r="4441" ht="14.25" hidden="1"/>
    <row r="4442" ht="14.25" hidden="1"/>
    <row r="4443" ht="14.25" hidden="1"/>
    <row r="4444" ht="14.25" hidden="1"/>
    <row r="4445" ht="14.25" hidden="1"/>
    <row r="4446" ht="14.25" hidden="1"/>
    <row r="4447" ht="14.25" hidden="1"/>
    <row r="4448" ht="14.25" hidden="1"/>
    <row r="4449" ht="14.25" hidden="1"/>
    <row r="4450" ht="14.25" hidden="1"/>
    <row r="4451" ht="14.25" hidden="1"/>
    <row r="4452" ht="14.25" hidden="1"/>
    <row r="4453" ht="14.25" hidden="1"/>
    <row r="4454" ht="14.25" hidden="1"/>
    <row r="4455" ht="14.25" hidden="1"/>
    <row r="4456" ht="14.25" hidden="1"/>
    <row r="4457" ht="14.25" hidden="1"/>
    <row r="4458" ht="14.25" hidden="1"/>
    <row r="4459" ht="14.25" hidden="1"/>
    <row r="4460" ht="14.25" hidden="1"/>
    <row r="4461" ht="14.25" hidden="1"/>
    <row r="4462" ht="14.25" hidden="1"/>
    <row r="4463" ht="14.25" hidden="1"/>
    <row r="4464" ht="14.25" hidden="1"/>
    <row r="4465" ht="14.25" hidden="1"/>
    <row r="4466" ht="14.25" hidden="1"/>
    <row r="4467" ht="14.25" hidden="1"/>
    <row r="4468" ht="14.25" hidden="1"/>
    <row r="4469" ht="14.25" hidden="1"/>
    <row r="4470" ht="14.25" hidden="1"/>
    <row r="4471" ht="14.25" hidden="1"/>
    <row r="4472" ht="14.25" hidden="1"/>
    <row r="4473" ht="14.25" hidden="1"/>
    <row r="4474" ht="14.25" hidden="1"/>
    <row r="4475" ht="14.25" hidden="1"/>
    <row r="4476" ht="14.25" hidden="1"/>
    <row r="4477" ht="14.25" hidden="1"/>
    <row r="4478" ht="14.25" hidden="1"/>
    <row r="4479" ht="14.25" hidden="1"/>
    <row r="4480" ht="14.25" hidden="1"/>
    <row r="4481" ht="14.25" hidden="1"/>
    <row r="4482" ht="14.25" hidden="1"/>
    <row r="4483" ht="14.25" hidden="1"/>
    <row r="4484" ht="14.25" hidden="1"/>
    <row r="4485" ht="14.25" hidden="1"/>
    <row r="4486" ht="14.25" hidden="1"/>
    <row r="4487" ht="14.25" hidden="1"/>
    <row r="4488" ht="14.25" hidden="1"/>
    <row r="4489" ht="14.25" hidden="1"/>
    <row r="4490" ht="14.25" hidden="1"/>
    <row r="4491" ht="14.25" hidden="1"/>
    <row r="4492" ht="14.25" hidden="1"/>
    <row r="4493" ht="14.25" hidden="1"/>
    <row r="4494" ht="14.25" hidden="1"/>
    <row r="4495" ht="14.25" hidden="1"/>
    <row r="4496" ht="14.25" hidden="1"/>
    <row r="4497" ht="14.25" hidden="1"/>
    <row r="4498" ht="14.25" hidden="1"/>
    <row r="4499" ht="14.25" hidden="1"/>
    <row r="4500" ht="14.25" hidden="1"/>
    <row r="4501" ht="14.25" hidden="1"/>
    <row r="4502" ht="14.25" hidden="1"/>
    <row r="4503" ht="14.25" hidden="1"/>
    <row r="4504" ht="14.25" hidden="1"/>
    <row r="4505" ht="14.25" hidden="1"/>
    <row r="4506" ht="14.25" hidden="1"/>
    <row r="4507" ht="14.25" hidden="1"/>
    <row r="4508" ht="14.25" hidden="1"/>
    <row r="4509" ht="14.25" hidden="1"/>
    <row r="4510" ht="14.25" hidden="1"/>
    <row r="4511" ht="14.25" hidden="1"/>
    <row r="4512" ht="14.25" hidden="1"/>
    <row r="4513" ht="14.25" hidden="1"/>
    <row r="4514" ht="14.25" hidden="1"/>
    <row r="4515" ht="14.25" hidden="1"/>
    <row r="4516" ht="14.25" hidden="1"/>
    <row r="4517" ht="14.25" hidden="1"/>
    <row r="4518" ht="14.25" hidden="1"/>
    <row r="4519" ht="14.25" hidden="1"/>
    <row r="4520" ht="14.25" hidden="1"/>
    <row r="4521" ht="14.25" hidden="1"/>
    <row r="4522" ht="14.25" hidden="1"/>
    <row r="4523" ht="14.25" hidden="1"/>
    <row r="4524" ht="14.25" hidden="1"/>
    <row r="4525" ht="14.25" hidden="1"/>
    <row r="4526" ht="14.25" hidden="1"/>
    <row r="4527" ht="14.25" hidden="1"/>
    <row r="4528" ht="14.25" hidden="1"/>
    <row r="4529" ht="14.25" hidden="1"/>
    <row r="4530" ht="14.25" hidden="1"/>
    <row r="4531" ht="14.25" hidden="1"/>
    <row r="4532" ht="14.25" hidden="1"/>
    <row r="4533" ht="14.25" hidden="1"/>
    <row r="4534" ht="14.25" hidden="1"/>
    <row r="4535" ht="14.25" hidden="1"/>
    <row r="4536" ht="14.25" hidden="1"/>
    <row r="4537" ht="14.25" hidden="1"/>
    <row r="4538" ht="14.25" hidden="1"/>
    <row r="4539" ht="14.25" hidden="1"/>
    <row r="4540" ht="14.25" hidden="1"/>
    <row r="4541" ht="14.25" hidden="1"/>
    <row r="4542" ht="14.25" hidden="1"/>
    <row r="4543" ht="14.25" hidden="1"/>
    <row r="4544" ht="14.25" hidden="1"/>
    <row r="4545" ht="14.25" hidden="1"/>
    <row r="4546" ht="14.25" hidden="1"/>
    <row r="4547" ht="14.25" hidden="1"/>
    <row r="4548" ht="14.25" hidden="1"/>
    <row r="4549" ht="14.25" hidden="1"/>
    <row r="4550" ht="14.25" hidden="1"/>
    <row r="4551" ht="14.25" hidden="1"/>
    <row r="4552" ht="14.25" hidden="1"/>
    <row r="4553" ht="14.25" hidden="1"/>
    <row r="4554" ht="14.25" hidden="1"/>
    <row r="4555" ht="14.25" hidden="1"/>
    <row r="4556" ht="14.25" hidden="1"/>
    <row r="4557" ht="14.25" hidden="1"/>
    <row r="4558" ht="14.25" hidden="1"/>
    <row r="4559" ht="14.25" hidden="1"/>
    <row r="4560" ht="14.25" hidden="1"/>
    <row r="4561" ht="14.25" hidden="1"/>
    <row r="4562" ht="14.25" hidden="1"/>
    <row r="4563" ht="14.25" hidden="1"/>
    <row r="4564" ht="14.25" hidden="1"/>
    <row r="4565" ht="14.25" hidden="1"/>
    <row r="4566" ht="14.25" hidden="1"/>
    <row r="4567" ht="14.25" hidden="1"/>
    <row r="4568" ht="14.25" hidden="1"/>
    <row r="4569" ht="14.25" hidden="1"/>
    <row r="4570" ht="14.25" hidden="1"/>
    <row r="4571" ht="14.25" hidden="1"/>
    <row r="4572" ht="14.25" hidden="1"/>
    <row r="4573" ht="14.25" hidden="1"/>
    <row r="4574" ht="14.25" hidden="1"/>
    <row r="4575" ht="14.25" hidden="1"/>
    <row r="4576" ht="14.25" hidden="1"/>
    <row r="4577" ht="14.25" hidden="1"/>
    <row r="4578" ht="14.25" hidden="1"/>
    <row r="4579" ht="14.25" hidden="1"/>
    <row r="4580" ht="14.25" hidden="1"/>
    <row r="4581" ht="14.25" hidden="1"/>
    <row r="4582" ht="14.25" hidden="1"/>
    <row r="4583" ht="14.25" hidden="1"/>
    <row r="4584" ht="14.25" hidden="1"/>
    <row r="4585" ht="14.25" hidden="1"/>
    <row r="4586" ht="14.25" hidden="1"/>
    <row r="4587" ht="14.25" hidden="1"/>
    <row r="4588" ht="14.25" hidden="1"/>
    <row r="4589" ht="14.25" hidden="1"/>
    <row r="4590" ht="14.25" hidden="1"/>
    <row r="4591" ht="14.25" hidden="1"/>
    <row r="4592" ht="14.25" hidden="1"/>
    <row r="4593" ht="14.25" hidden="1"/>
    <row r="4594" ht="14.25" hidden="1"/>
    <row r="4595" ht="14.25" hidden="1"/>
    <row r="4596" ht="14.25" hidden="1"/>
    <row r="4597" ht="14.25" hidden="1"/>
    <row r="4598" ht="14.25" hidden="1"/>
    <row r="4599" ht="14.25" hidden="1"/>
    <row r="4600" ht="14.25" hidden="1"/>
    <row r="4601" ht="14.25" hidden="1"/>
    <row r="4602" ht="14.25" hidden="1"/>
    <row r="4603" ht="14.25" hidden="1"/>
    <row r="4604" ht="14.25" hidden="1"/>
    <row r="4605" ht="14.25" hidden="1"/>
    <row r="4606" ht="14.25" hidden="1"/>
    <row r="4607" ht="14.25" hidden="1"/>
    <row r="4608" ht="14.25" hidden="1"/>
    <row r="4609" ht="14.25" hidden="1"/>
    <row r="4610" ht="14.25" hidden="1"/>
    <row r="4611" ht="14.25" hidden="1"/>
    <row r="4612" ht="14.25" hidden="1"/>
    <row r="4613" ht="14.25" hidden="1"/>
    <row r="4614" ht="14.25" hidden="1"/>
    <row r="4615" ht="14.25" hidden="1"/>
    <row r="4616" ht="14.25" hidden="1"/>
    <row r="4617" ht="14.25" hidden="1"/>
    <row r="4618" ht="14.25" hidden="1"/>
    <row r="4619" ht="14.25" hidden="1"/>
    <row r="4620" ht="14.25" hidden="1"/>
    <row r="4621" ht="14.25" hidden="1"/>
    <row r="4622" ht="14.25" hidden="1"/>
    <row r="4623" ht="14.25" hidden="1"/>
    <row r="4624" ht="14.25" hidden="1"/>
    <row r="4625" ht="14.25" hidden="1"/>
    <row r="4626" ht="14.25" hidden="1"/>
    <row r="4627" ht="14.25" hidden="1"/>
    <row r="4628" ht="14.25" hidden="1"/>
    <row r="4629" ht="14.25" hidden="1"/>
    <row r="4630" ht="14.25" hidden="1"/>
    <row r="4631" ht="14.25" hidden="1"/>
    <row r="4632" ht="14.25" hidden="1"/>
    <row r="4633" ht="14.25" hidden="1"/>
    <row r="4634" ht="14.25" hidden="1"/>
    <row r="4635" ht="14.25" hidden="1"/>
    <row r="4636" ht="14.25" hidden="1"/>
    <row r="4637" ht="14.25" hidden="1"/>
    <row r="4638" ht="14.25" hidden="1"/>
    <row r="4639" ht="14.25" hidden="1"/>
    <row r="4640" ht="14.25" hidden="1"/>
    <row r="4641" ht="14.25" hidden="1"/>
    <row r="4642" ht="14.25" hidden="1"/>
    <row r="4643" ht="14.25" hidden="1"/>
    <row r="4644" ht="14.25" hidden="1"/>
    <row r="4645" ht="14.25" hidden="1"/>
    <row r="4646" ht="14.25" hidden="1"/>
    <row r="4647" ht="14.25" hidden="1"/>
    <row r="4648" ht="14.25" hidden="1"/>
    <row r="4649" ht="14.25" hidden="1"/>
    <row r="4650" ht="14.25" hidden="1"/>
    <row r="4651" ht="14.25" hidden="1"/>
    <row r="4652" ht="14.25" hidden="1"/>
    <row r="4653" ht="14.25" hidden="1"/>
    <row r="4654" ht="14.25" hidden="1"/>
    <row r="4655" ht="14.25" hidden="1"/>
    <row r="4656" ht="14.25" hidden="1"/>
    <row r="4657" ht="14.25" hidden="1"/>
    <row r="4658" ht="14.25" hidden="1"/>
    <row r="4659" ht="14.25" hidden="1"/>
    <row r="4660" ht="14.25" hidden="1"/>
    <row r="4661" ht="14.25" hidden="1"/>
    <row r="4662" ht="14.25" hidden="1"/>
    <row r="4663" ht="14.25" hidden="1"/>
    <row r="4664" ht="14.25" hidden="1"/>
    <row r="4665" ht="14.25" hidden="1"/>
    <row r="4666" ht="14.25" hidden="1"/>
    <row r="4667" ht="14.25" hidden="1"/>
    <row r="4668" ht="14.25" hidden="1"/>
    <row r="4669" ht="14.25" hidden="1"/>
    <row r="4670" ht="14.25" hidden="1"/>
    <row r="4671" ht="14.25" hidden="1"/>
    <row r="4672" ht="14.25" hidden="1"/>
    <row r="4673" ht="14.25" hidden="1"/>
    <row r="4674" ht="14.25" hidden="1"/>
    <row r="4675" ht="14.25" hidden="1"/>
    <row r="4676" ht="14.25" hidden="1"/>
    <row r="4677" ht="14.25" hidden="1"/>
    <row r="4678" ht="14.25" hidden="1"/>
    <row r="4679" ht="14.25" hidden="1"/>
    <row r="4680" ht="14.25" hidden="1"/>
    <row r="4681" ht="14.25" hidden="1"/>
    <row r="4682" ht="14.25" hidden="1"/>
    <row r="4683" ht="14.25" hidden="1"/>
    <row r="4684" ht="14.25" hidden="1"/>
    <row r="4685" ht="14.25" hidden="1"/>
    <row r="4686" ht="14.25" hidden="1"/>
    <row r="4687" ht="14.25" hidden="1"/>
    <row r="4688" ht="14.25" hidden="1"/>
    <row r="4689" ht="14.25" hidden="1"/>
    <row r="4690" ht="14.25" hidden="1"/>
    <row r="4691" ht="14.25" hidden="1"/>
    <row r="4692" ht="14.25" hidden="1"/>
    <row r="4693" ht="14.25" hidden="1"/>
    <row r="4694" ht="14.25" hidden="1"/>
    <row r="4695" ht="14.25" hidden="1"/>
    <row r="4696" ht="14.25" hidden="1"/>
    <row r="4697" ht="14.25" hidden="1"/>
    <row r="4698" ht="14.25" hidden="1"/>
    <row r="4699" ht="14.25" hidden="1"/>
    <row r="4700" ht="14.25" hidden="1"/>
    <row r="4701" ht="14.25" hidden="1"/>
    <row r="4702" ht="14.25" hidden="1"/>
    <row r="4703" ht="14.25" hidden="1"/>
    <row r="4704" ht="14.25" hidden="1"/>
    <row r="4705" ht="14.25" hidden="1"/>
    <row r="4706" ht="14.25" hidden="1"/>
    <row r="4707" ht="14.25" hidden="1"/>
    <row r="4708" ht="14.25" hidden="1"/>
    <row r="4709" ht="14.25" hidden="1"/>
    <row r="4710" ht="14.25" hidden="1"/>
    <row r="4711" ht="14.25" hidden="1"/>
    <row r="4712" ht="14.25" hidden="1"/>
    <row r="4713" ht="14.25" hidden="1"/>
    <row r="4714" ht="14.25" hidden="1"/>
    <row r="4715" ht="14.25" hidden="1"/>
    <row r="4716" ht="14.25" hidden="1"/>
    <row r="4717" ht="14.25" hidden="1"/>
    <row r="4718" ht="14.25" hidden="1"/>
    <row r="4719" ht="14.25" hidden="1"/>
    <row r="4720" ht="14.25" hidden="1"/>
    <row r="4721" ht="14.25" hidden="1"/>
    <row r="4722" ht="14.25" hidden="1"/>
    <row r="4723" ht="14.25" hidden="1"/>
    <row r="4724" ht="14.25" hidden="1"/>
    <row r="4725" ht="14.25" hidden="1"/>
    <row r="4726" ht="14.25" hidden="1"/>
    <row r="4727" ht="14.25" hidden="1"/>
    <row r="4728" ht="14.25" hidden="1"/>
    <row r="4729" ht="14.25" hidden="1"/>
    <row r="4730" ht="14.25" hidden="1"/>
    <row r="4731" ht="14.25" hidden="1"/>
    <row r="4732" ht="14.25" hidden="1"/>
    <row r="4733" ht="14.25" hidden="1"/>
    <row r="4734" ht="14.25" hidden="1"/>
    <row r="4735" ht="14.25" hidden="1"/>
    <row r="4736" ht="14.25" hidden="1"/>
    <row r="4737" ht="14.25" hidden="1"/>
    <row r="4738" ht="14.25" hidden="1"/>
    <row r="4739" ht="14.25" hidden="1"/>
    <row r="4740" ht="14.25" hidden="1"/>
    <row r="4741" ht="14.25" hidden="1"/>
    <row r="4742" ht="14.25" hidden="1"/>
    <row r="4743" ht="14.25" hidden="1"/>
    <row r="4744" ht="14.25" hidden="1"/>
    <row r="4745" ht="14.25" hidden="1"/>
    <row r="4746" ht="14.25" hidden="1"/>
    <row r="4747" ht="14.25" hidden="1"/>
    <row r="4748" ht="14.25" hidden="1"/>
    <row r="4749" ht="14.25" hidden="1"/>
    <row r="4750" ht="14.25" hidden="1"/>
    <row r="4751" ht="14.25" hidden="1"/>
    <row r="4752" ht="14.25" hidden="1"/>
    <row r="4753" ht="14.25" hidden="1"/>
    <row r="4754" ht="14.25" hidden="1"/>
    <row r="4755" ht="14.25" hidden="1"/>
    <row r="4756" ht="14.25" hidden="1"/>
    <row r="4757" ht="14.25" hidden="1"/>
    <row r="4758" ht="14.25" hidden="1"/>
    <row r="4759" ht="14.25" hidden="1"/>
    <row r="4760" ht="14.25" hidden="1"/>
    <row r="4761" ht="14.25" hidden="1"/>
    <row r="4762" ht="14.25" hidden="1"/>
    <row r="4763" ht="14.25" hidden="1"/>
    <row r="4764" ht="14.25" hidden="1"/>
    <row r="4765" ht="14.25" hidden="1"/>
    <row r="4766" ht="14.25" hidden="1"/>
    <row r="4767" ht="14.25" hidden="1"/>
    <row r="4768" ht="14.25" hidden="1"/>
    <row r="4769" ht="14.25" hidden="1"/>
    <row r="4770" ht="14.25" hidden="1"/>
    <row r="4771" ht="14.25" hidden="1"/>
    <row r="4772" ht="14.25" hidden="1"/>
    <row r="4773" ht="14.25" hidden="1"/>
    <row r="4774" ht="14.25" hidden="1"/>
    <row r="4775" ht="14.25" hidden="1"/>
    <row r="4776" ht="14.25" hidden="1"/>
    <row r="4777" ht="14.25" hidden="1"/>
    <row r="4778" ht="14.25" hidden="1"/>
    <row r="4779" ht="14.25" hidden="1"/>
    <row r="4780" ht="14.25" hidden="1"/>
    <row r="4781" ht="14.25" hidden="1"/>
    <row r="4782" ht="14.25" hidden="1"/>
    <row r="4783" ht="14.25" hidden="1"/>
    <row r="4784" ht="14.25" hidden="1"/>
    <row r="4785" ht="14.25" hidden="1"/>
    <row r="4786" ht="14.25" hidden="1"/>
    <row r="4787" ht="14.25" hidden="1"/>
    <row r="4788" ht="14.25" hidden="1"/>
    <row r="4789" ht="14.25" hidden="1"/>
    <row r="4790" ht="14.25" hidden="1"/>
    <row r="4791" ht="14.25" hidden="1"/>
    <row r="4792" ht="14.25" hidden="1"/>
    <row r="4793" ht="14.25" hidden="1"/>
    <row r="4794" ht="14.25" hidden="1"/>
    <row r="4795" ht="14.25" hidden="1"/>
    <row r="4796" ht="14.25" hidden="1"/>
    <row r="4797" ht="14.25" hidden="1"/>
    <row r="4798" ht="14.25" hidden="1"/>
    <row r="4799" ht="14.25" hidden="1"/>
    <row r="4800" ht="14.25" hidden="1"/>
    <row r="4801" ht="14.25" hidden="1"/>
    <row r="4802" ht="14.25" hidden="1"/>
    <row r="4803" ht="14.25" hidden="1"/>
    <row r="4804" ht="14.25" hidden="1"/>
    <row r="4805" ht="14.25" hidden="1"/>
    <row r="4806" ht="14.25" hidden="1"/>
    <row r="4807" ht="14.25" hidden="1"/>
    <row r="4808" ht="14.25" hidden="1"/>
    <row r="4809" ht="14.25" hidden="1"/>
    <row r="4810" ht="14.25" hidden="1"/>
    <row r="4811" ht="14.25" hidden="1"/>
    <row r="4812" ht="14.25" hidden="1"/>
    <row r="4813" ht="14.25" hidden="1"/>
    <row r="4814" ht="14.25" hidden="1"/>
    <row r="4815" ht="14.25" hidden="1"/>
    <row r="4816" ht="14.25" hidden="1"/>
    <row r="4817" ht="14.25" hidden="1"/>
    <row r="4818" ht="14.25" hidden="1"/>
    <row r="4819" ht="14.25" hidden="1"/>
    <row r="4820" ht="14.25" hidden="1"/>
    <row r="4821" ht="14.25" hidden="1"/>
    <row r="4822" ht="14.25" hidden="1"/>
    <row r="4823" ht="14.25" hidden="1"/>
    <row r="4824" ht="14.25" hidden="1"/>
    <row r="4825" ht="14.25" hidden="1"/>
    <row r="4826" ht="14.25" hidden="1"/>
    <row r="4827" ht="14.25" hidden="1"/>
    <row r="4828" ht="14.25" hidden="1"/>
    <row r="4829" ht="14.25" hidden="1"/>
    <row r="4830" ht="14.25" hidden="1"/>
    <row r="4831" ht="14.25" hidden="1"/>
    <row r="4832" ht="14.25" hidden="1"/>
    <row r="4833" ht="14.25" hidden="1"/>
    <row r="4834" ht="14.25" hidden="1"/>
    <row r="4835" ht="14.25" hidden="1"/>
    <row r="4836" ht="14.25" hidden="1"/>
    <row r="4837" ht="14.25" hidden="1"/>
    <row r="4838" ht="14.25" hidden="1"/>
    <row r="4839" ht="14.25" hidden="1"/>
    <row r="4840" ht="14.25" hidden="1"/>
    <row r="4841" ht="14.25" hidden="1"/>
    <row r="4842" ht="14.25" hidden="1"/>
    <row r="4843" ht="14.25" hidden="1"/>
    <row r="4844" ht="14.25" hidden="1"/>
    <row r="4845" ht="14.25" hidden="1"/>
    <row r="4846" ht="14.25" hidden="1"/>
    <row r="4847" ht="14.25" hidden="1"/>
    <row r="4848" ht="14.25" hidden="1"/>
    <row r="4849" ht="14.25" hidden="1"/>
    <row r="4850" ht="14.25" hidden="1"/>
    <row r="4851" ht="14.25" hidden="1"/>
    <row r="4852" ht="14.25" hidden="1"/>
    <row r="4853" ht="14.25" hidden="1"/>
    <row r="4854" ht="14.25" hidden="1"/>
    <row r="4855" ht="14.25" hidden="1"/>
    <row r="4856" ht="14.25" hidden="1"/>
    <row r="4857" ht="14.25" hidden="1"/>
    <row r="4858" ht="14.25" hidden="1"/>
    <row r="4859" ht="14.25" hidden="1"/>
    <row r="4860" ht="14.25" hidden="1"/>
    <row r="4861" ht="14.25" hidden="1"/>
    <row r="4862" ht="14.25" hidden="1"/>
    <row r="4863" ht="14.25" hidden="1"/>
    <row r="4864" ht="14.25" hidden="1"/>
    <row r="4865" ht="14.25" hidden="1"/>
    <row r="4866" ht="14.25" hidden="1"/>
    <row r="4867" ht="14.25" hidden="1"/>
    <row r="4868" ht="14.25" hidden="1"/>
    <row r="4869" ht="14.25" hidden="1"/>
    <row r="4870" ht="14.25" hidden="1"/>
    <row r="4871" ht="14.25" hidden="1"/>
    <row r="4872" ht="14.25" hidden="1"/>
    <row r="4873" ht="14.25" hidden="1"/>
    <row r="4874" ht="14.25" hidden="1"/>
    <row r="4875" ht="14.25" hidden="1"/>
    <row r="4876" ht="14.25" hidden="1"/>
    <row r="4877" ht="14.25" hidden="1"/>
    <row r="4878" ht="14.25" hidden="1"/>
    <row r="4879" ht="14.25" hidden="1"/>
    <row r="4880" ht="14.25" hidden="1"/>
    <row r="4881" ht="14.25" hidden="1"/>
    <row r="4882" ht="14.25" hidden="1"/>
    <row r="4883" ht="14.25" hidden="1"/>
    <row r="4884" ht="14.25" hidden="1"/>
    <row r="4885" ht="14.25" hidden="1"/>
    <row r="4886" ht="14.25" hidden="1"/>
    <row r="4887" ht="14.25" hidden="1"/>
    <row r="4888" ht="14.25" hidden="1"/>
    <row r="4889" ht="14.25" hidden="1"/>
    <row r="4890" ht="14.25" hidden="1"/>
    <row r="4891" ht="14.25" hidden="1"/>
    <row r="4892" ht="14.25" hidden="1"/>
    <row r="4893" ht="14.25" hidden="1"/>
    <row r="4894" ht="14.25" hidden="1"/>
    <row r="4895" ht="14.25" hidden="1"/>
    <row r="4896" ht="14.25" hidden="1"/>
    <row r="4897" ht="14.25" hidden="1"/>
    <row r="4898" ht="14.25" hidden="1"/>
    <row r="4899" ht="14.25" hidden="1"/>
    <row r="4900" ht="14.25" hidden="1"/>
    <row r="4901" ht="14.25" hidden="1"/>
    <row r="4902" ht="14.25" hidden="1"/>
    <row r="4903" ht="14.25" hidden="1"/>
    <row r="4904" ht="14.25" hidden="1"/>
    <row r="4905" ht="14.25" hidden="1"/>
    <row r="4906" ht="14.25" hidden="1"/>
    <row r="4907" ht="14.25" hidden="1"/>
    <row r="4908" ht="14.25" hidden="1"/>
    <row r="4909" ht="14.25" hidden="1"/>
    <row r="4910" ht="14.25" hidden="1"/>
    <row r="4911" ht="14.25" hidden="1"/>
    <row r="4912" ht="14.25" hidden="1"/>
    <row r="4913" ht="14.25" hidden="1"/>
    <row r="4914" ht="14.25" hidden="1"/>
    <row r="4915" ht="14.25" hidden="1"/>
    <row r="4916" ht="14.25" hidden="1"/>
    <row r="4917" ht="14.25" hidden="1"/>
    <row r="4918" ht="14.25" hidden="1"/>
    <row r="4919" ht="14.25" hidden="1"/>
    <row r="4920" ht="14.25" hidden="1"/>
    <row r="4921" ht="14.25" hidden="1"/>
    <row r="4922" ht="14.25" hidden="1"/>
    <row r="4923" ht="14.25" hidden="1"/>
    <row r="4924" ht="14.25" hidden="1"/>
    <row r="4925" ht="14.25" hidden="1"/>
    <row r="4926" ht="14.25" hidden="1"/>
    <row r="4927" ht="14.25" hidden="1"/>
    <row r="4928" ht="14.25" hidden="1"/>
    <row r="4929" ht="14.25" hidden="1"/>
    <row r="4930" ht="14.25" hidden="1"/>
    <row r="4931" ht="14.25" hidden="1"/>
    <row r="4932" ht="14.25" hidden="1"/>
    <row r="4933" ht="14.25" hidden="1"/>
    <row r="4934" ht="14.25" hidden="1"/>
    <row r="4935" ht="14.25" hidden="1"/>
    <row r="4936" ht="14.25" hidden="1"/>
    <row r="4937" ht="14.25" hidden="1"/>
    <row r="4938" ht="14.25" hidden="1"/>
    <row r="4939" ht="14.25" hidden="1"/>
    <row r="4940" ht="14.25" hidden="1"/>
    <row r="4941" ht="14.25" hidden="1"/>
    <row r="4942" ht="14.25" hidden="1"/>
    <row r="4943" ht="14.25" hidden="1"/>
    <row r="4944" ht="14.25" hidden="1"/>
    <row r="4945" ht="14.25" hidden="1"/>
    <row r="4946" ht="14.25" hidden="1"/>
    <row r="4947" ht="14.25" hidden="1"/>
    <row r="4948" ht="14.25" hidden="1"/>
    <row r="4949" ht="14.25" hidden="1"/>
    <row r="4950" ht="14.25" hidden="1"/>
    <row r="4951" ht="14.25" hidden="1"/>
    <row r="4952" ht="14.25" hidden="1"/>
    <row r="4953" ht="14.25" hidden="1"/>
    <row r="4954" ht="14.25" hidden="1"/>
    <row r="4955" ht="14.25" hidden="1"/>
    <row r="4956" ht="14.25" hidden="1"/>
    <row r="4957" ht="14.25" hidden="1"/>
    <row r="4958" ht="14.25" hidden="1"/>
    <row r="4959" ht="14.25" hidden="1"/>
    <row r="4960" ht="14.25" hidden="1"/>
    <row r="4961" ht="14.25" hidden="1"/>
    <row r="4962" ht="14.25" hidden="1"/>
    <row r="4963" ht="14.25" hidden="1"/>
    <row r="4964" ht="14.25" hidden="1"/>
    <row r="4965" ht="14.25" hidden="1"/>
    <row r="4966" ht="14.25" hidden="1"/>
    <row r="4967" ht="14.25" hidden="1"/>
    <row r="4968" ht="14.25" hidden="1"/>
    <row r="4969" ht="14.25" hidden="1"/>
    <row r="4970" ht="14.25" hidden="1"/>
    <row r="4971" ht="14.25" hidden="1"/>
    <row r="4972" ht="14.25" hidden="1"/>
    <row r="4973" ht="14.25" hidden="1"/>
    <row r="4974" ht="14.25" hidden="1"/>
    <row r="4975" ht="14.25" hidden="1"/>
    <row r="4976" ht="14.25" hidden="1"/>
    <row r="4977" ht="14.25" hidden="1"/>
    <row r="4978" ht="14.25" hidden="1"/>
    <row r="4979" ht="14.25" hidden="1"/>
    <row r="4980" ht="14.25" hidden="1"/>
    <row r="4981" ht="14.25" hidden="1"/>
    <row r="4982" ht="14.25" hidden="1"/>
    <row r="4983" ht="14.25" hidden="1"/>
    <row r="4984" ht="14.25" hidden="1"/>
    <row r="4985" ht="14.25" hidden="1"/>
    <row r="4986" ht="14.25" hidden="1"/>
    <row r="4987" ht="14.25" hidden="1"/>
    <row r="4988" ht="14.25" hidden="1"/>
    <row r="4989" ht="14.25" hidden="1"/>
    <row r="4990" ht="14.25" hidden="1"/>
    <row r="4991" ht="14.25" hidden="1"/>
    <row r="4992" ht="14.25" hidden="1"/>
    <row r="4993" ht="14.25" hidden="1"/>
    <row r="4994" ht="14.25" hidden="1"/>
    <row r="4995" ht="14.25" hidden="1"/>
    <row r="4996" ht="14.25" hidden="1"/>
    <row r="4997" ht="14.25" hidden="1"/>
    <row r="4998" ht="14.25" hidden="1"/>
    <row r="4999" ht="14.25" hidden="1"/>
    <row r="5000" ht="14.25" hidden="1"/>
    <row r="5001" ht="14.25" hidden="1"/>
    <row r="5002" ht="14.25" hidden="1"/>
    <row r="5003" ht="14.25" hidden="1"/>
    <row r="5004" ht="14.25" hidden="1"/>
    <row r="5005" ht="14.25" hidden="1"/>
    <row r="5006" ht="14.25" hidden="1"/>
    <row r="5007" ht="14.25" hidden="1"/>
    <row r="5008" ht="14.25" hidden="1"/>
    <row r="5009" ht="14.25" hidden="1"/>
    <row r="5010" ht="14.25" hidden="1"/>
    <row r="5011" ht="14.25" hidden="1"/>
    <row r="5012" ht="14.25" hidden="1"/>
    <row r="5013" ht="14.25" hidden="1"/>
    <row r="5014" ht="14.25" hidden="1"/>
    <row r="5015" ht="14.25" hidden="1"/>
    <row r="5016" ht="14.25" hidden="1"/>
    <row r="5017" ht="14.25" hidden="1"/>
    <row r="5018" ht="14.25" hidden="1"/>
    <row r="5019" ht="14.25" hidden="1"/>
    <row r="5020" ht="14.25" hidden="1"/>
    <row r="5021" ht="14.25" hidden="1"/>
    <row r="5022" ht="14.25" hidden="1"/>
    <row r="5023" ht="14.25" hidden="1"/>
    <row r="5024" ht="14.25" hidden="1"/>
    <row r="5025" ht="14.25" hidden="1"/>
    <row r="5026" ht="14.25" hidden="1"/>
    <row r="5027" ht="14.25" hidden="1"/>
    <row r="5028" ht="14.25" hidden="1"/>
    <row r="5029" ht="14.25" hidden="1"/>
    <row r="5030" ht="14.25" hidden="1"/>
    <row r="5031" ht="14.25" hidden="1"/>
    <row r="5032" ht="14.25" hidden="1"/>
    <row r="5033" ht="14.25" hidden="1"/>
    <row r="5034" ht="14.25" hidden="1"/>
    <row r="5035" ht="14.25" hidden="1"/>
    <row r="5036" ht="14.25" hidden="1"/>
    <row r="5037" ht="14.25" hidden="1"/>
    <row r="5038" ht="14.25" hidden="1"/>
    <row r="5039" ht="14.25" hidden="1"/>
    <row r="5040" ht="14.25" hidden="1"/>
    <row r="5041" ht="14.25" hidden="1"/>
    <row r="5042" ht="14.25" hidden="1"/>
    <row r="5043" ht="14.25" hidden="1"/>
    <row r="5044" ht="14.25" hidden="1"/>
    <row r="5045" ht="14.25" hidden="1"/>
    <row r="5046" ht="14.25" hidden="1"/>
    <row r="5047" ht="14.25" hidden="1"/>
    <row r="5048" ht="14.25" hidden="1"/>
    <row r="5049" ht="14.25" hidden="1"/>
    <row r="5050" ht="14.25" hidden="1"/>
    <row r="5051" ht="14.25" hidden="1"/>
    <row r="5052" ht="14.25" hidden="1"/>
    <row r="5053" ht="14.25" hidden="1"/>
    <row r="5054" ht="14.25" hidden="1"/>
    <row r="5055" ht="14.25" hidden="1"/>
    <row r="5056" ht="14.25" hidden="1"/>
    <row r="5057" ht="14.25" hidden="1"/>
    <row r="5058" ht="14.25" hidden="1"/>
    <row r="5059" ht="14.25" hidden="1"/>
    <row r="5060" ht="14.25" hidden="1"/>
    <row r="5061" ht="14.25" hidden="1"/>
    <row r="5062" ht="14.25" hidden="1"/>
    <row r="5063" ht="14.25" hidden="1"/>
    <row r="5064" ht="14.25" hidden="1"/>
    <row r="5065" ht="14.25" hidden="1"/>
    <row r="5066" ht="14.25" hidden="1"/>
    <row r="5067" ht="14.25" hidden="1"/>
    <row r="5068" ht="14.25" hidden="1"/>
    <row r="5069" ht="14.25" hidden="1"/>
    <row r="5070" ht="14.25" hidden="1"/>
    <row r="5071" ht="14.25" hidden="1"/>
    <row r="5072" ht="14.25" hidden="1"/>
    <row r="5073" ht="14.25" hidden="1"/>
    <row r="5074" ht="14.25" hidden="1"/>
    <row r="5075" ht="14.25" hidden="1"/>
    <row r="5076" ht="14.25" hidden="1"/>
    <row r="5077" ht="14.25" hidden="1"/>
    <row r="5078" ht="14.25" hidden="1"/>
    <row r="5079" ht="14.25" hidden="1"/>
    <row r="5080" ht="14.25" hidden="1"/>
    <row r="5081" ht="14.25" hidden="1"/>
    <row r="5082" ht="14.25" hidden="1"/>
    <row r="5083" ht="14.25" hidden="1"/>
    <row r="5084" ht="14.25" hidden="1"/>
    <row r="5085" ht="14.25" hidden="1"/>
    <row r="5086" ht="14.25" hidden="1"/>
    <row r="5087" ht="14.25" hidden="1"/>
    <row r="5088" ht="14.25" hidden="1"/>
    <row r="5089" ht="14.25" hidden="1"/>
    <row r="5090" ht="14.25" hidden="1"/>
    <row r="5091" ht="14.25" hidden="1"/>
    <row r="5092" ht="14.25" hidden="1"/>
    <row r="5093" ht="14.25" hidden="1"/>
    <row r="5094" ht="14.25" hidden="1"/>
    <row r="5095" ht="14.25" hidden="1"/>
    <row r="5096" ht="14.25" hidden="1"/>
    <row r="5097" ht="14.25" hidden="1"/>
    <row r="5098" ht="14.25" hidden="1"/>
    <row r="5099" ht="14.25" hidden="1"/>
    <row r="5100" ht="14.25" hidden="1"/>
    <row r="5101" ht="14.25" hidden="1"/>
    <row r="5102" ht="14.25" hidden="1"/>
    <row r="5103" ht="14.25" hidden="1"/>
    <row r="5104" ht="14.25" hidden="1"/>
    <row r="5105" ht="14.25" hidden="1"/>
    <row r="5106" ht="14.25" hidden="1"/>
    <row r="5107" ht="14.25" hidden="1"/>
    <row r="5108" ht="14.25" hidden="1"/>
    <row r="5109" ht="14.25" hidden="1"/>
    <row r="5110" ht="14.25" hidden="1"/>
    <row r="5111" ht="14.25" hidden="1"/>
    <row r="5112" ht="14.25" hidden="1"/>
    <row r="5113" ht="14.25" hidden="1"/>
    <row r="5114" ht="14.25" hidden="1"/>
    <row r="5115" ht="14.25" hidden="1"/>
    <row r="5116" ht="14.25" hidden="1"/>
    <row r="5117" ht="14.25" hidden="1"/>
    <row r="5118" ht="14.25" hidden="1"/>
    <row r="5119" ht="14.25" hidden="1"/>
    <row r="5120" ht="14.25" hidden="1"/>
    <row r="5121" ht="14.25" hidden="1"/>
    <row r="5122" ht="14.25" hidden="1"/>
    <row r="5123" ht="14.25" hidden="1"/>
    <row r="5124" ht="14.25" hidden="1"/>
    <row r="5125" ht="14.25" hidden="1"/>
    <row r="5126" ht="14.25" hidden="1"/>
    <row r="5127" ht="14.25" hidden="1"/>
    <row r="5128" ht="14.25" hidden="1"/>
    <row r="5129" ht="14.25" hidden="1"/>
    <row r="5130" ht="14.25" hidden="1"/>
    <row r="5131" ht="14.25" hidden="1"/>
    <row r="5132" ht="14.25" hidden="1"/>
    <row r="5133" ht="14.25" hidden="1"/>
    <row r="5134" ht="14.25" hidden="1"/>
    <row r="5135" ht="14.25" hidden="1"/>
    <row r="5136" ht="14.25" hidden="1"/>
    <row r="5137" ht="14.25" hidden="1"/>
    <row r="5138" ht="14.25" hidden="1"/>
    <row r="5139" ht="14.25" hidden="1"/>
    <row r="5140" ht="14.25" hidden="1"/>
    <row r="5141" ht="14.25" hidden="1"/>
    <row r="5142" ht="14.25" hidden="1"/>
    <row r="5143" ht="14.25" hidden="1"/>
    <row r="5144" ht="14.25" hidden="1"/>
    <row r="5145" ht="14.25" hidden="1"/>
    <row r="5146" ht="14.25" hidden="1"/>
    <row r="5147" ht="14.25" hidden="1"/>
    <row r="5148" ht="14.25" hidden="1"/>
    <row r="5149" ht="14.25" hidden="1"/>
    <row r="5150" ht="14.25" hidden="1"/>
    <row r="5151" ht="14.25" hidden="1"/>
    <row r="5152" ht="14.25" hidden="1"/>
    <row r="5153" ht="14.25" hidden="1"/>
    <row r="5154" ht="14.25" hidden="1"/>
    <row r="5155" ht="14.25" hidden="1"/>
    <row r="5156" ht="14.25" hidden="1"/>
    <row r="5157" ht="14.25" hidden="1"/>
    <row r="5158" ht="14.25" hidden="1"/>
    <row r="5159" ht="14.25" hidden="1"/>
    <row r="5160" ht="14.25" hidden="1"/>
    <row r="5161" ht="14.25" hidden="1"/>
    <row r="5162" ht="14.25" hidden="1"/>
    <row r="5163" ht="14.25" hidden="1"/>
    <row r="5164" ht="14.25" hidden="1"/>
    <row r="5165" ht="14.25" hidden="1"/>
    <row r="5166" ht="14.25" hidden="1"/>
    <row r="5167" ht="14.25" hidden="1"/>
    <row r="5168" ht="14.25" hidden="1"/>
    <row r="5169" ht="14.25" hidden="1"/>
    <row r="5170" ht="14.25" hidden="1"/>
    <row r="5171" ht="14.25" hidden="1"/>
    <row r="5172" ht="14.25" hidden="1"/>
    <row r="5173" ht="14.25" hidden="1"/>
    <row r="5174" ht="14.25" hidden="1"/>
    <row r="5175" ht="14.25" hidden="1"/>
    <row r="5176" ht="14.25" hidden="1"/>
    <row r="5177" ht="14.25" hidden="1"/>
    <row r="5178" ht="14.25" hidden="1"/>
    <row r="5179" ht="14.25" hidden="1"/>
    <row r="5180" ht="14.25" hidden="1"/>
    <row r="5181" ht="14.25" hidden="1"/>
    <row r="5182" ht="14.25" hidden="1"/>
    <row r="5183" ht="14.25" hidden="1"/>
    <row r="5184" ht="14.25" hidden="1"/>
    <row r="5185" ht="14.25" hidden="1"/>
    <row r="5186" ht="14.25" hidden="1"/>
    <row r="5187" ht="14.25" hidden="1"/>
    <row r="5188" ht="14.25" hidden="1"/>
    <row r="5189" ht="14.25" hidden="1"/>
    <row r="5190" ht="14.25" hidden="1"/>
    <row r="5191" ht="14.25" hidden="1"/>
    <row r="5192" ht="14.25" hidden="1"/>
    <row r="5193" ht="14.25" hidden="1"/>
    <row r="5194" ht="14.25" hidden="1"/>
    <row r="5195" ht="14.25" hidden="1"/>
    <row r="5196" ht="14.25" hidden="1"/>
    <row r="5197" ht="14.25" hidden="1"/>
    <row r="5198" ht="14.25" hidden="1"/>
    <row r="5199" ht="14.25" hidden="1"/>
    <row r="5200" ht="14.25" hidden="1"/>
    <row r="5201" ht="14.25" hidden="1"/>
    <row r="5202" ht="14.25" hidden="1"/>
    <row r="5203" ht="14.25" hidden="1"/>
    <row r="5204" ht="14.25" hidden="1"/>
    <row r="5205" ht="14.25" hidden="1"/>
    <row r="5206" ht="14.25" hidden="1"/>
    <row r="5207" ht="14.25" hidden="1"/>
    <row r="5208" ht="14.25" hidden="1"/>
    <row r="5209" ht="14.25" hidden="1"/>
    <row r="5210" ht="14.25" hidden="1"/>
    <row r="5211" ht="14.25" hidden="1"/>
    <row r="5212" ht="14.25" hidden="1"/>
    <row r="5213" ht="14.25" hidden="1"/>
    <row r="5214" ht="14.25" hidden="1"/>
    <row r="5215" ht="14.25" hidden="1"/>
    <row r="5216" ht="14.25" hidden="1"/>
    <row r="5217" ht="14.25" hidden="1"/>
    <row r="5218" ht="14.25" hidden="1"/>
    <row r="5219" ht="14.25" hidden="1"/>
    <row r="5220" ht="14.25" hidden="1"/>
    <row r="5221" ht="14.25" hidden="1"/>
    <row r="5222" ht="14.25" hidden="1"/>
    <row r="5223" ht="14.25" hidden="1"/>
    <row r="5224" ht="14.25" hidden="1"/>
    <row r="5225" ht="14.25" hidden="1"/>
    <row r="5226" ht="14.25" hidden="1"/>
    <row r="5227" ht="14.25" hidden="1"/>
    <row r="5228" ht="14.25" hidden="1"/>
    <row r="5229" ht="14.25" hidden="1"/>
    <row r="5230" ht="14.25" hidden="1"/>
    <row r="5231" ht="14.25" hidden="1"/>
    <row r="5232" ht="14.25" hidden="1"/>
    <row r="5233" ht="14.25" hidden="1"/>
    <row r="5234" ht="14.25" hidden="1"/>
    <row r="5235" ht="14.25" hidden="1"/>
    <row r="5236" ht="14.25" hidden="1"/>
    <row r="5237" ht="14.25" hidden="1"/>
    <row r="5238" ht="14.25" hidden="1"/>
    <row r="5239" ht="14.25" hidden="1"/>
    <row r="5240" ht="14.25" hidden="1"/>
    <row r="5241" ht="14.25" hidden="1"/>
    <row r="5242" ht="14.25" hidden="1"/>
    <row r="5243" ht="14.25" hidden="1"/>
    <row r="5244" ht="14.25" hidden="1"/>
    <row r="5245" ht="14.25" hidden="1"/>
    <row r="5246" ht="14.25" hidden="1"/>
    <row r="5247" ht="14.25" hidden="1"/>
    <row r="5248" ht="14.25" hidden="1"/>
    <row r="5249" ht="14.25" hidden="1"/>
    <row r="5250" ht="14.25" hidden="1"/>
    <row r="5251" ht="14.25" hidden="1"/>
    <row r="5252" ht="14.25" hidden="1"/>
    <row r="5253" ht="14.25" hidden="1"/>
    <row r="5254" ht="14.25" hidden="1"/>
    <row r="5255" ht="14.25" hidden="1"/>
    <row r="5256" ht="14.25" hidden="1"/>
    <row r="5257" ht="14.25" hidden="1"/>
    <row r="5258" ht="14.25" hidden="1"/>
    <row r="5259" ht="14.25" hidden="1"/>
    <row r="5260" ht="14.25" hidden="1"/>
    <row r="5261" ht="14.25" hidden="1"/>
    <row r="5262" ht="14.25" hidden="1"/>
    <row r="5263" ht="14.25" hidden="1"/>
    <row r="5264" ht="14.25" hidden="1"/>
    <row r="5265" ht="14.25" hidden="1"/>
    <row r="5266" ht="14.25" hidden="1"/>
    <row r="5267" ht="14.25" hidden="1"/>
    <row r="5268" ht="14.25" hidden="1"/>
    <row r="5269" ht="14.25" hidden="1"/>
    <row r="5270" ht="14.25" hidden="1"/>
    <row r="5271" ht="14.25" hidden="1"/>
    <row r="5272" ht="14.25" hidden="1"/>
    <row r="5273" ht="14.25" hidden="1"/>
    <row r="5274" ht="14.25" hidden="1"/>
    <row r="5275" ht="14.25" hidden="1"/>
    <row r="5276" ht="14.25" hidden="1"/>
    <row r="5277" ht="14.25" hidden="1"/>
    <row r="5278" ht="14.25" hidden="1"/>
    <row r="5279" ht="14.25" hidden="1"/>
    <row r="5280" ht="14.25" hidden="1"/>
    <row r="5281" ht="14.25" hidden="1"/>
    <row r="5282" ht="14.25" hidden="1"/>
    <row r="5283" ht="14.25" hidden="1"/>
    <row r="5284" ht="14.25" hidden="1"/>
    <row r="5285" ht="14.25" hidden="1"/>
    <row r="5286" ht="14.25" hidden="1"/>
    <row r="5287" ht="14.25" hidden="1"/>
    <row r="5288" ht="14.25" hidden="1"/>
    <row r="5289" ht="14.25" hidden="1"/>
    <row r="5290" ht="14.25" hidden="1"/>
    <row r="5291" ht="14.25" hidden="1"/>
    <row r="5292" ht="14.25" hidden="1"/>
    <row r="5293" ht="14.25" hidden="1"/>
    <row r="5294" ht="14.25" hidden="1"/>
    <row r="5295" ht="14.25" hidden="1"/>
    <row r="5296" ht="14.25" hidden="1"/>
    <row r="5297" ht="14.25" hidden="1"/>
    <row r="5298" ht="14.25" hidden="1"/>
    <row r="5299" ht="14.25" hidden="1"/>
    <row r="5300" ht="14.25" hidden="1"/>
    <row r="5301" ht="14.25" hidden="1"/>
    <row r="5302" ht="14.25" hidden="1"/>
    <row r="5303" ht="14.25" hidden="1"/>
    <row r="5304" ht="14.25" hidden="1"/>
    <row r="5305" ht="14.25" hidden="1"/>
    <row r="5306" ht="14.25" hidden="1"/>
    <row r="5307" ht="14.25" hidden="1"/>
    <row r="5308" ht="14.25" hidden="1"/>
    <row r="5309" ht="14.25" hidden="1"/>
    <row r="5310" ht="14.25" hidden="1"/>
    <row r="5311" ht="14.25" hidden="1"/>
    <row r="5312" ht="14.25" hidden="1"/>
    <row r="5313" ht="14.25" hidden="1"/>
    <row r="5314" ht="14.25" hidden="1"/>
    <row r="5315" ht="14.25" hidden="1"/>
    <row r="5316" ht="14.25" hidden="1"/>
    <row r="5317" ht="14.25" hidden="1"/>
    <row r="5318" ht="14.25" hidden="1"/>
    <row r="5319" ht="14.25" hidden="1"/>
    <row r="5320" ht="14.25" hidden="1"/>
    <row r="5321" ht="14.25" hidden="1"/>
    <row r="5322" ht="14.25" hidden="1"/>
    <row r="5323" ht="14.25" hidden="1"/>
    <row r="5324" ht="14.25" hidden="1"/>
    <row r="5325" ht="14.25" hidden="1"/>
    <row r="5326" ht="14.25" hidden="1"/>
    <row r="5327" ht="14.25" hidden="1"/>
    <row r="5328" ht="14.25" hidden="1"/>
    <row r="5329" ht="14.25" hidden="1"/>
    <row r="5330" ht="14.25" hidden="1"/>
    <row r="5331" ht="14.25" hidden="1"/>
    <row r="5332" ht="14.25" hidden="1"/>
    <row r="5333" ht="14.25" hidden="1"/>
    <row r="5334" ht="14.25" hidden="1"/>
    <row r="5335" ht="14.25" hidden="1"/>
    <row r="5336" ht="14.25" hidden="1"/>
    <row r="5337" ht="14.25" hidden="1"/>
    <row r="5338" ht="14.25" hidden="1"/>
    <row r="5339" ht="14.25" hidden="1"/>
    <row r="5340" ht="14.25" hidden="1"/>
    <row r="5341" ht="14.25" hidden="1"/>
    <row r="5342" ht="14.25" hidden="1"/>
    <row r="5343" ht="14.25" hidden="1"/>
    <row r="5344" ht="14.25" hidden="1"/>
    <row r="5345" ht="14.25" hidden="1"/>
    <row r="5346" ht="14.25" hidden="1"/>
    <row r="5347" ht="14.25" hidden="1"/>
    <row r="5348" ht="14.25" hidden="1"/>
    <row r="5349" ht="14.25" hidden="1"/>
    <row r="5350" ht="14.25" hidden="1"/>
    <row r="5351" ht="14.25" hidden="1"/>
    <row r="5352" ht="14.25" hidden="1"/>
    <row r="5353" ht="14.25" hidden="1"/>
    <row r="5354" ht="14.25" hidden="1"/>
    <row r="5355" ht="14.25" hidden="1"/>
    <row r="5356" ht="14.25" hidden="1"/>
    <row r="5357" ht="14.25" hidden="1"/>
    <row r="5358" ht="14.25" hidden="1"/>
    <row r="5359" ht="14.25" hidden="1"/>
    <row r="5360" ht="14.25" hidden="1"/>
    <row r="5361" ht="14.25" hidden="1"/>
    <row r="5362" ht="14.25" hidden="1"/>
    <row r="5363" ht="14.25" hidden="1"/>
    <row r="5364" ht="14.25" hidden="1"/>
    <row r="5365" ht="14.25" hidden="1"/>
    <row r="5366" ht="14.25" hidden="1"/>
    <row r="5367" ht="14.25" hidden="1"/>
    <row r="5368" ht="14.25" hidden="1"/>
    <row r="5369" ht="14.25" hidden="1"/>
    <row r="5370" ht="14.25" hidden="1"/>
    <row r="5371" ht="14.25" hidden="1"/>
    <row r="5372" ht="14.25" hidden="1"/>
    <row r="5373" ht="14.25" hidden="1"/>
    <row r="5374" ht="14.25" hidden="1"/>
    <row r="5375" ht="14.25" hidden="1"/>
    <row r="5376" ht="14.25" hidden="1"/>
    <row r="5377" ht="14.25" hidden="1"/>
    <row r="5378" ht="14.25" hidden="1"/>
    <row r="5379" ht="14.25" hidden="1"/>
    <row r="5380" ht="14.25" hidden="1"/>
    <row r="5381" ht="14.25" hidden="1"/>
    <row r="5382" ht="14.25" hidden="1"/>
    <row r="5383" ht="14.25" hidden="1"/>
    <row r="5384" ht="14.25" hidden="1"/>
    <row r="5385" ht="14.25" hidden="1"/>
    <row r="5386" ht="14.25" hidden="1"/>
    <row r="5387" ht="14.25" hidden="1"/>
    <row r="5388" ht="14.25" hidden="1"/>
    <row r="5389" ht="14.25" hidden="1"/>
    <row r="5390" ht="14.25" hidden="1"/>
    <row r="5391" ht="14.25" hidden="1"/>
    <row r="5392" ht="14.25" hidden="1"/>
    <row r="5393" ht="14.25" hidden="1"/>
    <row r="5394" ht="14.25" hidden="1"/>
    <row r="5395" ht="14.25" hidden="1"/>
    <row r="5396" ht="14.25" hidden="1"/>
    <row r="5397" ht="14.25" hidden="1"/>
    <row r="5398" ht="14.25" hidden="1"/>
    <row r="5399" ht="14.25" hidden="1"/>
    <row r="5400" ht="14.25" hidden="1"/>
    <row r="5401" ht="14.25" hidden="1"/>
    <row r="5402" ht="14.25" hidden="1"/>
    <row r="5403" ht="14.25" hidden="1"/>
    <row r="5404" ht="14.25" hidden="1"/>
    <row r="5405" ht="14.25" hidden="1"/>
    <row r="5406" ht="14.25" hidden="1"/>
    <row r="5407" ht="14.25" hidden="1"/>
    <row r="5408" ht="14.25" hidden="1"/>
    <row r="5409" ht="14.25" hidden="1"/>
    <row r="5410" ht="14.25" hidden="1"/>
    <row r="5411" ht="14.25" hidden="1"/>
    <row r="5412" ht="14.25" hidden="1"/>
    <row r="5413" ht="14.25" hidden="1"/>
    <row r="5414" ht="14.25" hidden="1"/>
    <row r="5415" ht="14.25" hidden="1"/>
    <row r="5416" ht="14.25" hidden="1"/>
    <row r="5417" ht="14.25" hidden="1"/>
    <row r="5418" ht="14.25" hidden="1"/>
    <row r="5419" ht="14.25" hidden="1"/>
    <row r="5420" ht="14.25" hidden="1"/>
    <row r="5421" ht="14.25" hidden="1"/>
    <row r="5422" ht="14.25" hidden="1"/>
    <row r="5423" ht="14.25" hidden="1"/>
    <row r="5424" ht="14.25" hidden="1"/>
    <row r="5425" ht="14.25" hidden="1"/>
    <row r="5426" ht="14.25" hidden="1"/>
    <row r="5427" ht="14.25" hidden="1"/>
    <row r="5428" ht="14.25" hidden="1"/>
    <row r="5429" ht="14.25" hidden="1"/>
    <row r="5430" ht="14.25" hidden="1"/>
    <row r="5431" ht="14.25" hidden="1"/>
    <row r="5432" ht="14.25" hidden="1"/>
    <row r="5433" ht="14.25" hidden="1"/>
    <row r="5434" ht="14.25" hidden="1"/>
    <row r="5435" ht="14.25" hidden="1"/>
    <row r="5436" ht="14.25" hidden="1"/>
    <row r="5437" ht="14.25" hidden="1"/>
    <row r="5438" ht="14.25" hidden="1"/>
    <row r="5439" ht="14.25" hidden="1"/>
    <row r="5440" ht="14.25" hidden="1"/>
    <row r="5441" ht="14.25" hidden="1"/>
    <row r="5442" ht="14.25" hidden="1"/>
    <row r="5443" ht="14.25" hidden="1"/>
    <row r="5444" ht="14.25" hidden="1"/>
    <row r="5445" ht="14.25" hidden="1"/>
    <row r="5446" ht="14.25" hidden="1"/>
    <row r="5447" ht="14.25" hidden="1"/>
    <row r="5448" ht="14.25" hidden="1"/>
    <row r="5449" ht="14.25" hidden="1"/>
    <row r="5450" ht="14.25" hidden="1"/>
    <row r="5451" ht="14.25" hidden="1"/>
    <row r="5452" ht="14.25" hidden="1"/>
    <row r="5453" ht="14.25" hidden="1"/>
    <row r="5454" ht="14.25" hidden="1"/>
    <row r="5455" ht="14.25" hidden="1"/>
    <row r="5456" ht="14.25" hidden="1"/>
    <row r="5457" ht="14.25" hidden="1"/>
    <row r="5458" ht="14.25" hidden="1"/>
    <row r="5459" ht="14.25" hidden="1"/>
    <row r="5460" ht="14.25" hidden="1"/>
    <row r="5461" ht="14.25" hidden="1"/>
    <row r="5462" ht="14.25" hidden="1"/>
    <row r="5463" ht="14.25" hidden="1"/>
    <row r="5464" ht="14.25" hidden="1"/>
    <row r="5465" ht="14.25" hidden="1"/>
    <row r="5466" ht="14.25" hidden="1"/>
    <row r="5467" ht="14.25" hidden="1"/>
    <row r="5468" ht="14.25" hidden="1"/>
    <row r="5469" ht="14.25" hidden="1"/>
    <row r="5470" ht="14.25" hidden="1"/>
    <row r="5471" ht="14.25" hidden="1"/>
    <row r="5472" ht="14.25" hidden="1"/>
    <row r="5473" ht="14.25" hidden="1"/>
    <row r="5474" ht="14.25" hidden="1"/>
    <row r="5475" ht="14.25" hidden="1"/>
    <row r="5476" ht="14.25" hidden="1"/>
    <row r="5477" ht="14.25" hidden="1"/>
    <row r="5478" ht="14.25" hidden="1"/>
    <row r="5479" ht="14.25" hidden="1"/>
    <row r="5480" ht="14.25" hidden="1"/>
    <row r="5481" ht="14.25" hidden="1"/>
    <row r="5482" ht="14.25" hidden="1"/>
    <row r="5483" ht="14.25" hidden="1"/>
    <row r="5484" ht="14.25" hidden="1"/>
    <row r="5485" ht="14.25" hidden="1"/>
    <row r="5486" ht="14.25" hidden="1"/>
    <row r="5487" ht="14.25" hidden="1"/>
    <row r="5488" ht="14.25" hidden="1"/>
    <row r="5489" ht="14.25" hidden="1"/>
    <row r="5490" ht="14.25" hidden="1"/>
    <row r="5491" ht="14.25" hidden="1"/>
    <row r="5492" ht="14.25" hidden="1"/>
    <row r="5493" ht="14.25" hidden="1"/>
    <row r="5494" ht="14.25" hidden="1"/>
    <row r="5495" ht="14.25" hidden="1"/>
    <row r="5496" ht="14.25" hidden="1"/>
    <row r="5497" ht="14.25" hidden="1"/>
    <row r="5498" ht="14.25" hidden="1"/>
    <row r="5499" ht="14.25" hidden="1"/>
    <row r="5500" ht="14.25" hidden="1"/>
    <row r="5501" ht="14.25" hidden="1"/>
    <row r="5502" ht="14.25" hidden="1"/>
    <row r="5503" ht="14.25" hidden="1"/>
    <row r="5504" ht="14.25" hidden="1"/>
    <row r="5505" ht="14.25" hidden="1"/>
    <row r="5506" ht="14.25" hidden="1"/>
    <row r="5507" ht="14.25" hidden="1"/>
    <row r="5508" ht="14.25" hidden="1"/>
    <row r="5509" ht="14.25" hidden="1"/>
    <row r="5510" ht="14.25" hidden="1"/>
    <row r="5511" ht="14.25" hidden="1"/>
    <row r="5512" ht="14.25" hidden="1"/>
    <row r="5513" ht="14.25" hidden="1"/>
    <row r="5514" ht="14.25" hidden="1"/>
    <row r="5515" ht="14.25" hidden="1"/>
    <row r="5516" ht="14.25" hidden="1"/>
    <row r="5517" ht="14.25" hidden="1"/>
    <row r="5518" ht="14.25" hidden="1"/>
    <row r="5519" ht="14.25" hidden="1"/>
    <row r="5520" ht="14.25" hidden="1"/>
    <row r="5521" ht="14.25" hidden="1"/>
    <row r="5522" ht="14.25" hidden="1"/>
    <row r="5523" ht="14.25" hidden="1"/>
    <row r="5524" ht="14.25" hidden="1"/>
    <row r="5525" ht="14.25" hidden="1"/>
    <row r="5526" ht="14.25" hidden="1"/>
    <row r="5527" ht="14.25" hidden="1"/>
    <row r="5528" ht="14.25" hidden="1"/>
    <row r="5529" ht="14.25" hidden="1"/>
    <row r="5530" ht="14.25" hidden="1"/>
    <row r="5531" ht="14.25" hidden="1"/>
    <row r="5532" ht="14.25" hidden="1"/>
    <row r="5533" ht="14.25" hidden="1"/>
    <row r="5534" ht="14.25" hidden="1"/>
    <row r="5535" ht="14.25" hidden="1"/>
    <row r="5536" ht="14.25" hidden="1"/>
    <row r="5537" ht="14.25" hidden="1"/>
    <row r="5538" ht="14.25" hidden="1"/>
    <row r="5539" ht="14.25" hidden="1"/>
    <row r="5540" ht="14.25" hidden="1"/>
    <row r="5541" ht="14.25" hidden="1"/>
    <row r="5542" ht="14.25" hidden="1"/>
    <row r="5543" ht="14.25" hidden="1"/>
    <row r="5544" ht="14.25" hidden="1"/>
    <row r="5545" ht="14.25" hidden="1"/>
    <row r="5546" ht="14.25" hidden="1"/>
    <row r="5547" ht="14.25" hidden="1"/>
    <row r="5548" ht="14.25" hidden="1"/>
    <row r="5549" ht="14.25" hidden="1"/>
    <row r="5550" ht="14.25" hidden="1"/>
    <row r="5551" ht="14.25" hidden="1"/>
    <row r="5552" ht="14.25" hidden="1"/>
    <row r="5553" ht="14.25" hidden="1"/>
    <row r="5554" ht="14.25" hidden="1"/>
    <row r="5555" ht="14.25" hidden="1"/>
    <row r="5556" ht="14.25" hidden="1"/>
    <row r="5557" ht="14.25" hidden="1"/>
    <row r="5558" ht="14.25" hidden="1"/>
    <row r="5559" ht="14.25" hidden="1"/>
    <row r="5560" ht="14.25" hidden="1"/>
    <row r="5561" ht="14.25" hidden="1"/>
    <row r="5562" ht="14.25" hidden="1"/>
    <row r="5563" ht="14.25" hidden="1"/>
    <row r="5564" ht="14.25" hidden="1"/>
    <row r="5565" ht="14.25" hidden="1"/>
    <row r="5566" ht="14.25" hidden="1"/>
    <row r="5567" ht="14.25" hidden="1"/>
    <row r="5568" ht="14.25" hidden="1"/>
    <row r="5569" ht="14.25" hidden="1"/>
    <row r="5570" ht="14.25" hidden="1"/>
    <row r="5571" ht="14.25" hidden="1"/>
    <row r="5572" ht="14.25" hidden="1"/>
    <row r="5573" ht="14.25" hidden="1"/>
    <row r="5574" ht="14.25" hidden="1"/>
    <row r="5575" ht="14.25" hidden="1"/>
    <row r="5576" ht="14.25" hidden="1"/>
    <row r="5577" ht="14.25" hidden="1"/>
    <row r="5578" ht="14.25" hidden="1"/>
    <row r="5579" ht="14.25" hidden="1"/>
    <row r="5580" ht="14.25" hidden="1"/>
    <row r="5581" ht="14.25" hidden="1"/>
    <row r="5582" ht="14.25" hidden="1"/>
    <row r="5583" ht="14.25" hidden="1"/>
    <row r="5584" ht="14.25" hidden="1"/>
    <row r="5585" ht="14.25" hidden="1"/>
    <row r="5586" ht="14.25" hidden="1"/>
    <row r="5587" ht="14.25" hidden="1"/>
    <row r="5588" ht="14.25" hidden="1"/>
    <row r="5589" ht="14.25" hidden="1"/>
    <row r="5590" ht="14.25" hidden="1"/>
    <row r="5591" ht="14.25" hidden="1"/>
    <row r="5592" ht="14.25" hidden="1"/>
    <row r="5593" ht="14.25" hidden="1"/>
    <row r="5594" ht="14.25" hidden="1"/>
    <row r="5595" ht="14.25" hidden="1"/>
    <row r="5596" ht="14.25" hidden="1"/>
    <row r="5597" ht="14.25" hidden="1"/>
    <row r="5598" ht="14.25" hidden="1"/>
    <row r="5599" ht="14.25" hidden="1"/>
    <row r="5600" ht="14.25" hidden="1"/>
    <row r="5601" ht="14.25" hidden="1"/>
    <row r="5602" ht="14.25" hidden="1"/>
    <row r="5603" ht="14.25" hidden="1"/>
    <row r="5604" ht="14.25" hidden="1"/>
    <row r="5605" ht="14.25" hidden="1"/>
    <row r="5606" ht="14.25" hidden="1"/>
    <row r="5607" ht="14.25" hidden="1"/>
    <row r="5608" ht="14.25" hidden="1"/>
    <row r="5609" ht="14.25" hidden="1"/>
    <row r="5610" ht="14.25" hidden="1"/>
    <row r="5611" ht="14.25" hidden="1"/>
    <row r="5612" ht="14.25" hidden="1"/>
    <row r="5613" ht="14.25" hidden="1"/>
    <row r="5614" ht="14.25" hidden="1"/>
    <row r="5615" ht="14.25" hidden="1"/>
    <row r="5616" ht="14.25" hidden="1"/>
    <row r="5617" ht="14.25" hidden="1"/>
    <row r="5618" ht="14.25" hidden="1"/>
    <row r="5619" ht="14.25" hidden="1"/>
    <row r="5620" ht="14.25" hidden="1"/>
    <row r="5621" ht="14.25" hidden="1"/>
    <row r="5622" ht="14.25" hidden="1"/>
    <row r="5623" ht="14.25" hidden="1"/>
    <row r="5624" ht="14.25" hidden="1"/>
    <row r="5625" ht="14.25" hidden="1"/>
    <row r="5626" ht="14.25" hidden="1"/>
    <row r="5627" ht="14.25" hidden="1"/>
    <row r="5628" ht="14.25" hidden="1"/>
    <row r="5629" ht="14.25" hidden="1"/>
    <row r="5630" ht="14.25" hidden="1"/>
    <row r="5631" ht="14.25" hidden="1"/>
    <row r="5632" ht="14.25" hidden="1"/>
    <row r="5633" ht="14.25" hidden="1"/>
    <row r="5634" ht="14.25" hidden="1"/>
    <row r="5635" ht="14.25" hidden="1"/>
    <row r="5636" ht="14.25" hidden="1"/>
    <row r="5637" ht="14.25" hidden="1"/>
    <row r="5638" ht="14.25" hidden="1"/>
    <row r="5639" ht="14.25" hidden="1"/>
    <row r="5640" ht="14.25" hidden="1"/>
    <row r="5641" ht="14.25" hidden="1"/>
    <row r="5642" ht="14.25" hidden="1"/>
    <row r="5643" ht="14.25" hidden="1"/>
    <row r="5644" ht="14.25" hidden="1"/>
    <row r="5645" ht="14.25" hidden="1"/>
    <row r="5646" ht="14.25" hidden="1"/>
    <row r="5647" ht="14.25" hidden="1"/>
    <row r="5648" ht="14.25" hidden="1"/>
    <row r="5649" ht="14.25" hidden="1"/>
    <row r="5650" ht="14.25" hidden="1"/>
    <row r="5651" ht="14.25" hidden="1"/>
    <row r="5652" ht="14.25" hidden="1"/>
    <row r="5653" ht="14.25" hidden="1"/>
    <row r="5654" ht="14.25" hidden="1"/>
    <row r="5655" ht="14.25" hidden="1"/>
    <row r="5656" ht="14.25" hidden="1"/>
    <row r="5657" ht="14.25" hidden="1"/>
    <row r="5658" ht="14.25" hidden="1"/>
    <row r="5659" ht="14.25" hidden="1"/>
    <row r="5660" ht="14.25" hidden="1"/>
    <row r="5661" ht="14.25" hidden="1"/>
    <row r="5662" ht="14.25" hidden="1"/>
    <row r="5663" ht="14.25" hidden="1"/>
    <row r="5664" ht="14.25" hidden="1"/>
    <row r="5665" ht="14.25" hidden="1"/>
    <row r="5666" ht="14.25" hidden="1"/>
    <row r="5667" ht="14.25" hidden="1"/>
    <row r="5668" ht="14.25" hidden="1"/>
    <row r="5669" ht="14.25" hidden="1"/>
    <row r="5670" ht="14.25" hidden="1"/>
    <row r="5671" ht="14.25" hidden="1"/>
    <row r="5672" ht="14.25" hidden="1"/>
    <row r="5673" ht="14.25" hidden="1"/>
    <row r="5674" ht="14.25" hidden="1"/>
    <row r="5675" ht="14.25" hidden="1"/>
    <row r="5676" ht="14.25" hidden="1"/>
    <row r="5677" ht="14.25" hidden="1"/>
    <row r="5678" ht="14.25" hidden="1"/>
    <row r="5679" ht="14.25" hidden="1"/>
    <row r="5680" ht="14.25" hidden="1"/>
    <row r="5681" ht="14.25" hidden="1"/>
    <row r="5682" ht="14.25" hidden="1"/>
    <row r="5683" ht="14.25" hidden="1"/>
    <row r="5684" ht="14.25" hidden="1"/>
    <row r="5685" ht="14.25" hidden="1"/>
    <row r="5686" ht="14.25" hidden="1"/>
    <row r="5687" ht="14.25" hidden="1"/>
    <row r="5688" ht="14.25" hidden="1"/>
    <row r="5689" ht="14.25" hidden="1"/>
    <row r="5690" ht="14.25" hidden="1"/>
    <row r="5691" ht="14.25" hidden="1"/>
    <row r="5692" ht="14.25" hidden="1"/>
    <row r="5693" ht="14.25" hidden="1"/>
    <row r="5694" ht="14.25" hidden="1"/>
    <row r="5695" ht="14.25" hidden="1"/>
    <row r="5696" ht="14.25" hidden="1"/>
    <row r="5697" ht="14.25" hidden="1"/>
    <row r="5698" ht="14.25" hidden="1"/>
    <row r="5699" ht="14.25" hidden="1"/>
    <row r="5700" ht="14.25" hidden="1"/>
    <row r="5701" ht="14.25" hidden="1"/>
    <row r="5702" ht="14.25" hidden="1"/>
    <row r="5703" ht="14.25" hidden="1"/>
    <row r="5704" ht="14.25" hidden="1"/>
    <row r="5705" ht="14.25" hidden="1"/>
    <row r="5706" ht="14.25" hidden="1"/>
    <row r="5707" ht="14.25" hidden="1"/>
    <row r="5708" ht="14.25" hidden="1"/>
    <row r="5709" ht="14.25" hidden="1"/>
    <row r="5710" ht="14.25" hidden="1"/>
    <row r="5711" ht="14.25" hidden="1"/>
    <row r="5712" ht="14.25" hidden="1"/>
    <row r="5713" ht="14.25" hidden="1"/>
    <row r="5714" ht="14.25" hidden="1"/>
    <row r="5715" ht="14.25" hidden="1"/>
    <row r="5716" ht="14.25" hidden="1"/>
    <row r="5717" ht="14.25" hidden="1"/>
    <row r="5718" ht="14.25" hidden="1"/>
    <row r="5719" ht="14.25" hidden="1"/>
    <row r="5720" ht="14.25" hidden="1"/>
    <row r="5721" ht="14.25" hidden="1"/>
    <row r="5722" ht="14.25" hidden="1"/>
    <row r="5723" ht="14.25" hidden="1"/>
    <row r="5724" ht="14.25" hidden="1"/>
    <row r="5725" ht="14.25" hidden="1"/>
    <row r="5726" ht="14.25" hidden="1"/>
    <row r="5727" ht="14.25" hidden="1"/>
    <row r="5728" ht="14.25" hidden="1"/>
    <row r="5729" ht="14.25" hidden="1"/>
    <row r="5730" ht="14.25" hidden="1"/>
    <row r="5731" ht="14.25" hidden="1"/>
    <row r="5732" ht="14.25" hidden="1"/>
    <row r="5733" ht="14.25" hidden="1"/>
    <row r="5734" ht="14.25" hidden="1"/>
    <row r="5735" ht="14.25" hidden="1"/>
    <row r="5736" ht="14.25" hidden="1"/>
    <row r="5737" ht="14.25" hidden="1"/>
    <row r="5738" ht="14.25" hidden="1"/>
    <row r="5739" ht="14.25" hidden="1"/>
    <row r="5740" ht="14.25" hidden="1"/>
    <row r="5741" ht="14.25" hidden="1"/>
    <row r="5742" ht="14.25" hidden="1"/>
    <row r="5743" ht="14.25" hidden="1"/>
    <row r="5744" ht="14.25" hidden="1"/>
    <row r="5745" ht="14.25" hidden="1"/>
    <row r="5746" ht="14.25" hidden="1"/>
    <row r="5747" ht="14.25" hidden="1"/>
    <row r="5748" ht="14.25" hidden="1"/>
    <row r="5749" ht="14.25" hidden="1"/>
    <row r="5750" ht="14.25" hidden="1"/>
    <row r="5751" ht="14.25" hidden="1"/>
    <row r="5752" ht="14.25" hidden="1"/>
    <row r="5753" ht="14.25" hidden="1"/>
    <row r="5754" ht="14.25" hidden="1"/>
    <row r="5755" ht="14.25" hidden="1"/>
    <row r="5756" ht="14.25" hidden="1"/>
    <row r="5757" ht="14.25" hidden="1"/>
    <row r="5758" ht="14.25" hidden="1"/>
    <row r="5759" ht="14.25" hidden="1"/>
    <row r="5760" ht="14.25" hidden="1"/>
    <row r="5761" ht="14.25" hidden="1"/>
    <row r="5762" ht="14.25" hidden="1"/>
    <row r="5763" ht="14.25" hidden="1"/>
    <row r="5764" ht="14.25" hidden="1"/>
    <row r="5765" ht="14.25" hidden="1"/>
    <row r="5766" ht="14.25" hidden="1"/>
    <row r="5767" ht="14.25" hidden="1"/>
    <row r="5768" ht="14.25" hidden="1"/>
    <row r="5769" ht="14.25" hidden="1"/>
    <row r="5770" ht="14.25" hidden="1"/>
    <row r="5771" ht="14.25" hidden="1"/>
    <row r="5772" ht="14.25" hidden="1"/>
    <row r="5773" ht="14.25" hidden="1"/>
    <row r="5774" ht="14.25" hidden="1"/>
    <row r="5775" ht="14.25" hidden="1"/>
    <row r="5776" ht="14.25" hidden="1"/>
    <row r="5777" ht="14.25" hidden="1"/>
    <row r="5778" ht="14.25" hidden="1"/>
    <row r="5779" ht="14.25" hidden="1"/>
    <row r="5780" ht="14.25" hidden="1"/>
    <row r="5781" ht="14.25" hidden="1"/>
    <row r="5782" ht="14.25" hidden="1"/>
    <row r="5783" ht="14.25" hidden="1"/>
    <row r="5784" ht="14.25" hidden="1"/>
    <row r="5785" ht="14.25" hidden="1"/>
    <row r="5786" ht="14.25" hidden="1"/>
    <row r="5787" ht="14.25" hidden="1"/>
    <row r="5788" ht="14.25" hidden="1"/>
    <row r="5789" ht="14.25" hidden="1"/>
    <row r="5790" ht="14.25" hidden="1"/>
    <row r="5791" ht="14.25" hidden="1"/>
    <row r="5792" ht="14.25" hidden="1"/>
    <row r="5793" ht="14.25" hidden="1"/>
    <row r="5794" ht="14.25" hidden="1"/>
    <row r="5795" ht="14.25" hidden="1"/>
    <row r="5796" ht="14.25" hidden="1"/>
    <row r="5797" ht="14.25" hidden="1"/>
    <row r="5798" ht="14.25" hidden="1"/>
    <row r="5799" ht="14.25" hidden="1"/>
    <row r="5800" ht="14.25" hidden="1"/>
    <row r="5801" ht="14.25" hidden="1"/>
    <row r="5802" ht="14.25" hidden="1"/>
    <row r="5803" ht="14.25" hidden="1"/>
    <row r="5804" ht="14.25" hidden="1"/>
    <row r="5805" ht="14.25" hidden="1"/>
    <row r="5806" ht="14.25" hidden="1"/>
    <row r="5807" ht="14.25" hidden="1"/>
    <row r="5808" ht="14.25" hidden="1"/>
    <row r="5809" ht="14.25" hidden="1"/>
    <row r="5810" ht="14.25" hidden="1"/>
    <row r="5811" ht="14.25" hidden="1"/>
    <row r="5812" ht="14.25" hidden="1"/>
    <row r="5813" ht="14.25" hidden="1"/>
    <row r="5814" ht="14.25" hidden="1"/>
    <row r="5815" ht="14.25" hidden="1"/>
    <row r="5816" ht="14.25" hidden="1"/>
    <row r="5817" ht="14.25" hidden="1"/>
    <row r="5818" ht="14.25" hidden="1"/>
    <row r="5819" ht="14.25" hidden="1"/>
    <row r="5820" ht="14.25" hidden="1"/>
    <row r="5821" ht="14.25" hidden="1"/>
    <row r="5822" ht="14.25" hidden="1"/>
    <row r="5823" ht="14.25" hidden="1"/>
    <row r="5824" ht="14.25" hidden="1"/>
    <row r="5825" ht="14.25" hidden="1"/>
    <row r="5826" ht="14.25" hidden="1"/>
    <row r="5827" ht="14.25" hidden="1"/>
    <row r="5828" ht="14.25" hidden="1"/>
    <row r="5829" ht="14.25" hidden="1"/>
    <row r="5830" ht="14.25" hidden="1"/>
    <row r="5831" ht="14.25" hidden="1"/>
    <row r="5832" ht="14.25" hidden="1"/>
    <row r="5833" ht="14.25" hidden="1"/>
    <row r="5834" ht="14.25" hidden="1"/>
    <row r="5835" ht="14.25" hidden="1"/>
    <row r="5836" ht="14.25" hidden="1"/>
    <row r="5837" ht="14.25" hidden="1"/>
    <row r="5838" ht="14.25" hidden="1"/>
    <row r="5839" ht="14.25" hidden="1"/>
    <row r="5840" ht="14.25" hidden="1"/>
    <row r="5841" ht="14.25" hidden="1"/>
    <row r="5842" ht="14.25" hidden="1"/>
    <row r="5843" ht="14.25" hidden="1"/>
    <row r="5844" ht="14.25" hidden="1"/>
    <row r="5845" ht="14.25" hidden="1"/>
    <row r="5846" ht="14.25" hidden="1"/>
    <row r="5847" ht="14.25" hidden="1"/>
    <row r="5848" ht="14.25" hidden="1"/>
    <row r="5849" ht="14.25" hidden="1"/>
    <row r="5850" ht="14.25" hidden="1"/>
    <row r="5851" ht="14.25" hidden="1"/>
    <row r="5852" ht="14.25" hidden="1"/>
    <row r="5853" ht="14.25" hidden="1"/>
    <row r="5854" ht="14.25" hidden="1"/>
    <row r="5855" ht="14.25" hidden="1"/>
    <row r="5856" ht="14.25" hidden="1"/>
    <row r="5857" ht="14.25" hidden="1"/>
    <row r="5858" ht="14.25" hidden="1"/>
    <row r="5859" ht="14.25" hidden="1"/>
    <row r="5860" ht="14.25" hidden="1"/>
    <row r="5861" ht="14.25" hidden="1"/>
    <row r="5862" ht="14.25" hidden="1"/>
    <row r="5863" ht="14.25" hidden="1"/>
    <row r="5864" ht="14.25" hidden="1"/>
    <row r="5865" ht="14.25" hidden="1"/>
    <row r="5866" ht="14.25" hidden="1"/>
    <row r="5867" ht="14.25" hidden="1"/>
    <row r="5868" ht="14.25" hidden="1"/>
    <row r="5869" ht="14.25" hidden="1"/>
    <row r="5870" ht="14.25" hidden="1"/>
    <row r="5871" ht="14.25" hidden="1"/>
    <row r="5872" ht="14.25" hidden="1"/>
    <row r="5873" ht="14.25" hidden="1"/>
    <row r="5874" ht="14.25" hidden="1"/>
    <row r="5875" ht="14.25" hidden="1"/>
    <row r="5876" ht="14.25" hidden="1"/>
    <row r="5877" ht="14.25" hidden="1"/>
    <row r="5878" ht="14.25" hidden="1"/>
    <row r="5879" ht="14.25" hidden="1"/>
    <row r="5880" ht="14.25" hidden="1"/>
    <row r="5881" ht="14.25" hidden="1"/>
    <row r="5882" ht="14.25" hidden="1"/>
    <row r="5883" ht="14.25" hidden="1"/>
    <row r="5884" ht="14.25" hidden="1"/>
    <row r="5885" ht="14.25" hidden="1"/>
    <row r="5886" ht="14.25" hidden="1"/>
    <row r="5887" ht="14.25" hidden="1"/>
    <row r="5888" ht="14.25" hidden="1"/>
    <row r="5889" ht="14.25" hidden="1"/>
    <row r="5890" ht="14.25" hidden="1"/>
    <row r="5891" ht="14.25" hidden="1"/>
    <row r="5892" ht="14.25" hidden="1"/>
    <row r="5893" ht="14.25" hidden="1"/>
    <row r="5894" ht="14.25" hidden="1"/>
    <row r="5895" ht="14.25" hidden="1"/>
    <row r="5896" ht="14.25" hidden="1"/>
    <row r="5897" ht="14.25" hidden="1"/>
    <row r="5898" ht="14.25" hidden="1"/>
    <row r="5899" ht="14.25" hidden="1"/>
    <row r="5900" ht="14.25" hidden="1"/>
    <row r="5901" ht="14.25" hidden="1"/>
    <row r="5902" ht="14.25" hidden="1"/>
    <row r="5903" ht="14.25" hidden="1"/>
    <row r="5904" ht="14.25" hidden="1"/>
    <row r="5905" ht="14.25" hidden="1"/>
    <row r="5906" ht="14.25" hidden="1"/>
    <row r="5907" ht="14.25" hidden="1"/>
    <row r="5908" ht="14.25" hidden="1"/>
    <row r="5909" ht="14.25" hidden="1"/>
    <row r="5910" ht="14.25" hidden="1"/>
    <row r="5911" ht="14.25" hidden="1"/>
    <row r="5912" ht="14.25" hidden="1"/>
    <row r="5913" ht="14.25" hidden="1"/>
    <row r="5914" ht="14.25" hidden="1"/>
    <row r="5915" ht="14.25" hidden="1"/>
    <row r="5916" ht="14.25" hidden="1"/>
    <row r="5917" ht="14.25" hidden="1"/>
    <row r="5918" ht="14.25" hidden="1"/>
    <row r="5919" ht="14.25" hidden="1"/>
    <row r="5920" ht="14.25" hidden="1"/>
    <row r="5921" ht="14.25" hidden="1"/>
    <row r="5922" ht="14.25" hidden="1"/>
    <row r="5923" ht="14.25" hidden="1"/>
    <row r="5924" ht="14.25" hidden="1"/>
    <row r="5925" ht="14.25" hidden="1"/>
    <row r="5926" ht="14.25" hidden="1"/>
    <row r="5927" ht="14.25" hidden="1"/>
    <row r="5928" ht="14.25" hidden="1"/>
    <row r="5929" ht="14.25" hidden="1"/>
    <row r="5930" ht="14.25" hidden="1"/>
    <row r="5931" ht="14.25" hidden="1"/>
    <row r="5932" ht="14.25" hidden="1"/>
    <row r="5933" ht="14.25" hidden="1"/>
    <row r="5934" ht="14.25" hidden="1"/>
    <row r="5935" ht="14.25" hidden="1"/>
    <row r="5936" ht="14.25" hidden="1"/>
    <row r="5937" ht="14.25" hidden="1"/>
    <row r="5938" ht="14.25" hidden="1"/>
    <row r="5939" ht="14.25" hidden="1"/>
    <row r="5940" ht="14.25" hidden="1"/>
    <row r="5941" ht="14.25" hidden="1"/>
    <row r="5942" ht="14.25" hidden="1"/>
    <row r="5943" ht="14.25" hidden="1"/>
    <row r="5944" ht="14.25" hidden="1"/>
    <row r="5945" ht="14.25" hidden="1"/>
    <row r="5946" ht="14.25" hidden="1"/>
    <row r="5947" ht="14.25" hidden="1"/>
    <row r="5948" ht="14.25" hidden="1"/>
    <row r="5949" ht="14.25" hidden="1"/>
    <row r="5950" ht="14.25" hidden="1"/>
    <row r="5951" ht="14.25" hidden="1"/>
    <row r="5952" ht="14.25" hidden="1"/>
    <row r="5953" ht="14.25" hidden="1"/>
    <row r="5954" ht="14.25" hidden="1"/>
    <row r="5955" ht="14.25" hidden="1"/>
    <row r="5956" ht="14.25" hidden="1"/>
    <row r="5957" ht="14.25" hidden="1"/>
    <row r="5958" ht="14.25" hidden="1"/>
    <row r="5959" ht="14.25" hidden="1"/>
    <row r="5960" ht="14.25" hidden="1"/>
    <row r="5961" ht="14.25" hidden="1"/>
    <row r="5962" ht="14.25" hidden="1"/>
    <row r="5963" ht="14.25" hidden="1"/>
    <row r="5964" ht="14.25" hidden="1"/>
    <row r="5965" ht="14.25" hidden="1"/>
    <row r="5966" ht="14.25" hidden="1"/>
    <row r="5967" ht="14.25" hidden="1"/>
    <row r="5968" ht="14.25" hidden="1"/>
    <row r="5969" ht="14.25" hidden="1"/>
    <row r="5970" ht="14.25" hidden="1"/>
    <row r="5971" ht="14.25" hidden="1"/>
    <row r="5972" ht="14.25" hidden="1"/>
    <row r="5973" ht="14.25" hidden="1"/>
    <row r="5974" ht="14.25" hidden="1"/>
    <row r="5975" ht="14.25" hidden="1"/>
    <row r="5976" ht="14.25" hidden="1"/>
    <row r="5977" ht="14.25" hidden="1"/>
    <row r="5978" ht="14.25" hidden="1"/>
    <row r="5979" ht="14.25" hidden="1"/>
    <row r="5980" ht="14.25" hidden="1"/>
    <row r="5981" ht="14.25" hidden="1"/>
    <row r="5982" ht="14.25" hidden="1"/>
    <row r="5983" ht="14.25" hidden="1"/>
    <row r="5984" ht="14.25" hidden="1"/>
    <row r="5985" ht="14.25" hidden="1"/>
    <row r="5986" ht="14.25" hidden="1"/>
    <row r="5987" ht="14.25" hidden="1"/>
    <row r="5988" ht="14.25" hidden="1"/>
    <row r="5989" ht="14.25" hidden="1"/>
    <row r="5990" ht="14.25" hidden="1"/>
    <row r="5991" ht="14.25" hidden="1"/>
    <row r="5992" ht="14.25" hidden="1"/>
    <row r="5993" ht="14.25" hidden="1"/>
    <row r="5994" ht="14.25" hidden="1"/>
    <row r="5995" ht="14.25" hidden="1"/>
    <row r="5996" ht="14.25" hidden="1"/>
    <row r="5997" ht="14.25" hidden="1"/>
    <row r="5998" ht="14.25" hidden="1"/>
    <row r="5999" ht="14.25" hidden="1"/>
    <row r="6000" ht="14.25" hidden="1"/>
    <row r="6001" ht="14.25" hidden="1"/>
    <row r="6002" ht="14.25" hidden="1"/>
    <row r="6003" ht="14.25" hidden="1"/>
    <row r="6004" ht="14.25" hidden="1"/>
    <row r="6005" ht="14.25" hidden="1"/>
    <row r="6006" ht="14.25" hidden="1"/>
    <row r="6007" ht="14.25" hidden="1"/>
    <row r="6008" ht="14.25" hidden="1"/>
    <row r="6009" ht="14.25" hidden="1"/>
    <row r="6010" ht="14.25" hidden="1"/>
    <row r="6011" ht="14.25" hidden="1"/>
    <row r="6012" ht="14.25" hidden="1"/>
    <row r="6013" ht="14.25" hidden="1"/>
    <row r="6014" ht="14.25" hidden="1"/>
    <row r="6015" ht="14.25" hidden="1"/>
    <row r="6016" ht="14.25" hidden="1"/>
    <row r="6017" ht="14.25" hidden="1"/>
    <row r="6018" ht="14.25" hidden="1"/>
    <row r="6019" ht="14.25" hidden="1"/>
    <row r="6020" ht="14.25" hidden="1"/>
    <row r="6021" ht="14.25" hidden="1"/>
    <row r="6022" ht="14.25" hidden="1"/>
    <row r="6023" ht="14.25" hidden="1"/>
    <row r="6024" ht="14.25" hidden="1"/>
    <row r="6025" ht="14.25" hidden="1"/>
    <row r="6026" ht="14.25" hidden="1"/>
    <row r="6027" ht="14.25" hidden="1"/>
    <row r="6028" ht="14.25" hidden="1"/>
    <row r="6029" ht="14.25" hidden="1"/>
    <row r="6030" ht="14.25" hidden="1"/>
    <row r="6031" ht="14.25" hidden="1"/>
    <row r="6032" ht="14.25" hidden="1"/>
    <row r="6033" ht="14.25" hidden="1"/>
    <row r="6034" ht="14.25" hidden="1"/>
    <row r="6035" ht="14.25" hidden="1"/>
    <row r="6036" ht="14.25" hidden="1"/>
    <row r="6037" ht="14.25" hidden="1"/>
    <row r="6038" ht="14.25" hidden="1"/>
    <row r="6039" ht="14.25" hidden="1"/>
    <row r="6040" ht="14.25" hidden="1"/>
    <row r="6041" ht="14.25" hidden="1"/>
    <row r="6042" ht="14.25" hidden="1"/>
    <row r="6043" ht="14.25" hidden="1"/>
    <row r="6044" ht="14.25" hidden="1"/>
    <row r="6045" ht="14.25" hidden="1"/>
    <row r="6046" ht="14.25" hidden="1"/>
    <row r="6047" ht="14.25" hidden="1"/>
    <row r="6048" ht="14.25" hidden="1"/>
    <row r="6049" ht="14.25" hidden="1"/>
    <row r="6050" ht="14.25" hidden="1"/>
    <row r="6051" ht="14.25" hidden="1"/>
    <row r="6052" ht="14.25" hidden="1"/>
    <row r="6053" ht="14.25" hidden="1"/>
    <row r="6054" ht="14.25" hidden="1"/>
    <row r="6055" ht="14.25" hidden="1"/>
    <row r="6056" ht="14.25" hidden="1"/>
    <row r="6057" ht="14.25" hidden="1"/>
    <row r="6058" ht="14.25" hidden="1"/>
    <row r="6059" ht="14.25" hidden="1"/>
    <row r="6060" ht="14.25" hidden="1"/>
    <row r="6061" ht="14.25" hidden="1"/>
    <row r="6062" ht="14.25" hidden="1"/>
    <row r="6063" ht="14.25" hidden="1"/>
    <row r="6064" ht="14.25" hidden="1"/>
    <row r="6065" ht="14.25" hidden="1"/>
    <row r="6066" ht="14.25" hidden="1"/>
    <row r="6067" ht="14.25" hidden="1"/>
    <row r="6068" ht="14.25" hidden="1"/>
    <row r="6069" ht="14.25" hidden="1"/>
    <row r="6070" ht="14.25" hidden="1"/>
    <row r="6071" ht="14.25" hidden="1"/>
    <row r="6072" ht="14.25" hidden="1"/>
    <row r="6073" ht="14.25" hidden="1"/>
    <row r="6074" ht="14.25" hidden="1"/>
    <row r="6075" ht="14.25" hidden="1"/>
    <row r="6076" ht="14.25" hidden="1"/>
    <row r="6077" ht="14.25" hidden="1"/>
    <row r="6078" ht="14.25" hidden="1"/>
    <row r="6079" ht="14.25" hidden="1"/>
    <row r="6080" ht="14.25" hidden="1"/>
    <row r="6081" ht="14.25" hidden="1"/>
    <row r="6082" ht="14.25" hidden="1"/>
    <row r="6083" ht="14.25" hidden="1"/>
    <row r="6084" ht="14.25" hidden="1"/>
    <row r="6085" ht="14.25" hidden="1"/>
    <row r="6086" ht="14.25" hidden="1"/>
    <row r="6087" ht="14.25" hidden="1"/>
    <row r="6088" ht="14.25" hidden="1"/>
    <row r="6089" ht="14.25" hidden="1"/>
    <row r="6090" ht="14.25" hidden="1"/>
    <row r="6091" ht="14.25" hidden="1"/>
    <row r="6092" ht="14.25" hidden="1"/>
    <row r="6093" ht="14.25" hidden="1"/>
    <row r="6094" ht="14.25" hidden="1"/>
    <row r="6095" ht="14.25" hidden="1"/>
    <row r="6096" ht="14.25" hidden="1"/>
    <row r="6097" ht="14.25" hidden="1"/>
    <row r="6098" ht="14.25" hidden="1"/>
    <row r="6099" ht="14.25" hidden="1"/>
    <row r="6100" ht="14.25" hidden="1"/>
    <row r="6101" ht="14.25" hidden="1"/>
    <row r="6102" ht="14.25" hidden="1"/>
    <row r="6103" ht="14.25" hidden="1"/>
    <row r="6104" ht="14.25" hidden="1"/>
    <row r="6105" ht="14.25" hidden="1"/>
    <row r="6106" ht="14.25" hidden="1"/>
    <row r="6107" ht="14.25" hidden="1"/>
    <row r="6108" ht="14.25" hidden="1"/>
    <row r="6109" ht="14.25" hidden="1"/>
    <row r="6110" ht="14.25" hidden="1"/>
    <row r="6111" ht="14.25" hidden="1"/>
    <row r="6112" ht="14.25" hidden="1"/>
    <row r="6113" ht="14.25" hidden="1"/>
    <row r="6114" ht="14.25" hidden="1"/>
    <row r="6115" ht="14.25" hidden="1"/>
    <row r="6116" ht="14.25" hidden="1"/>
    <row r="6117" ht="14.25" hidden="1"/>
    <row r="6118" ht="14.25" hidden="1"/>
    <row r="6119" ht="14.25" hidden="1"/>
    <row r="6120" ht="14.25" hidden="1"/>
    <row r="6121" ht="14.25" hidden="1"/>
    <row r="6122" ht="14.25" hidden="1"/>
    <row r="6123" ht="14.25" hidden="1"/>
    <row r="6124" ht="14.25" hidden="1"/>
    <row r="6125" ht="14.25" hidden="1"/>
    <row r="6126" ht="14.25" hidden="1"/>
    <row r="6127" ht="14.25" hidden="1"/>
    <row r="6128" ht="14.25" hidden="1"/>
    <row r="6129" ht="14.25" hidden="1"/>
    <row r="6130" ht="14.25" hidden="1"/>
    <row r="6131" ht="14.25" hidden="1"/>
    <row r="6132" ht="14.25" hidden="1"/>
    <row r="6133" ht="14.25" hidden="1"/>
    <row r="6134" ht="14.25" hidden="1"/>
    <row r="6135" ht="14.25" hidden="1"/>
    <row r="6136" ht="14.25" hidden="1"/>
    <row r="6137" ht="14.25" hidden="1"/>
    <row r="6138" ht="14.25" hidden="1"/>
    <row r="6139" ht="14.25" hidden="1"/>
    <row r="6140" ht="14.25" hidden="1"/>
    <row r="6141" ht="14.25" hidden="1"/>
    <row r="6142" ht="14.25" hidden="1"/>
    <row r="6143" ht="14.25" hidden="1"/>
    <row r="6144" ht="14.25" hidden="1"/>
    <row r="6145" ht="14.25" hidden="1"/>
    <row r="6146" ht="14.25" hidden="1"/>
    <row r="6147" ht="14.25" hidden="1"/>
    <row r="6148" ht="14.25" hidden="1"/>
    <row r="6149" ht="14.25" hidden="1"/>
    <row r="6150" ht="14.25" hidden="1"/>
    <row r="6151" ht="14.25" hidden="1"/>
    <row r="6152" ht="14.25" hidden="1"/>
    <row r="6153" ht="14.25" hidden="1"/>
    <row r="6154" ht="14.25" hidden="1"/>
    <row r="6155" ht="14.25" hidden="1"/>
    <row r="6156" ht="14.25" hidden="1"/>
    <row r="6157" ht="14.25" hidden="1"/>
    <row r="6158" ht="14.25" hidden="1"/>
    <row r="6159" ht="14.25" hidden="1"/>
    <row r="6160" ht="14.25" hidden="1"/>
    <row r="6161" ht="14.25" hidden="1"/>
    <row r="6162" ht="14.25" hidden="1"/>
    <row r="6163" ht="14.25" hidden="1"/>
    <row r="6164" ht="14.25" hidden="1"/>
    <row r="6165" ht="14.25" hidden="1"/>
    <row r="6166" ht="14.25" hidden="1"/>
    <row r="6167" ht="14.25" hidden="1"/>
    <row r="6168" ht="14.25" hidden="1"/>
    <row r="6169" ht="14.25" hidden="1"/>
    <row r="6170" ht="14.25" hidden="1"/>
    <row r="6171" ht="14.25" hidden="1"/>
    <row r="6172" ht="14.25" hidden="1"/>
    <row r="6173" ht="14.25" hidden="1"/>
    <row r="6174" ht="14.25" hidden="1"/>
    <row r="6175" ht="14.25" hidden="1"/>
    <row r="6176" ht="14.25" hidden="1"/>
    <row r="6177" ht="14.25" hidden="1"/>
    <row r="6178" ht="14.25" hidden="1"/>
    <row r="6179" ht="14.25" hidden="1"/>
    <row r="6180" ht="14.25" hidden="1"/>
    <row r="6181" ht="14.25" hidden="1"/>
    <row r="6182" ht="14.25" hidden="1"/>
    <row r="6183" ht="14.25" hidden="1"/>
    <row r="6184" ht="14.25" hidden="1"/>
    <row r="6185" ht="14.25" hidden="1"/>
    <row r="6186" ht="14.25" hidden="1"/>
    <row r="6187" ht="14.25" hidden="1"/>
    <row r="6188" ht="14.25" hidden="1"/>
    <row r="6189" ht="14.25" hidden="1"/>
    <row r="6190" ht="14.25" hidden="1"/>
    <row r="6191" ht="14.25" hidden="1"/>
    <row r="6192" ht="14.25" hidden="1"/>
    <row r="6193" ht="14.25" hidden="1"/>
    <row r="6194" ht="14.25" hidden="1"/>
    <row r="6195" ht="14.25" hidden="1"/>
    <row r="6196" ht="14.25" hidden="1"/>
    <row r="6197" ht="14.25" hidden="1"/>
    <row r="6198" ht="14.25" hidden="1"/>
    <row r="6199" ht="14.25" hidden="1"/>
    <row r="6200" ht="14.25" hidden="1"/>
    <row r="6201" ht="14.25" hidden="1"/>
    <row r="6202" ht="14.25" hidden="1"/>
    <row r="6203" ht="14.25" hidden="1"/>
    <row r="6204" ht="14.25" hidden="1"/>
    <row r="6205" ht="14.25" hidden="1"/>
    <row r="6206" ht="14.25" hidden="1"/>
    <row r="6207" ht="14.25" hidden="1"/>
    <row r="6208" ht="14.25" hidden="1"/>
    <row r="6209" ht="14.25" hidden="1"/>
    <row r="6210" ht="14.25" hidden="1"/>
    <row r="6211" ht="14.25" hidden="1"/>
    <row r="6212" ht="14.25" hidden="1"/>
    <row r="6213" ht="14.25" hidden="1"/>
    <row r="6214" ht="14.25" hidden="1"/>
    <row r="6215" ht="14.25" hidden="1"/>
    <row r="6216" ht="14.25" hidden="1"/>
    <row r="6217" ht="14.25" hidden="1"/>
    <row r="6218" ht="14.25" hidden="1"/>
    <row r="6219" ht="14.25" hidden="1"/>
    <row r="6220" ht="14.25" hidden="1"/>
    <row r="6221" ht="14.25" hidden="1"/>
    <row r="6222" ht="14.25" hidden="1"/>
    <row r="6223" ht="14.25" hidden="1"/>
    <row r="6224" ht="14.25" hidden="1"/>
    <row r="6225" ht="14.25" hidden="1"/>
    <row r="6226" ht="14.25" hidden="1"/>
    <row r="6227" ht="14.25" hidden="1"/>
    <row r="6228" ht="14.25" hidden="1"/>
    <row r="6229" ht="14.25" hidden="1"/>
    <row r="6230" ht="14.25" hidden="1"/>
    <row r="6231" ht="14.25" hidden="1"/>
    <row r="6232" ht="14.25" hidden="1"/>
    <row r="6233" ht="14.25" hidden="1"/>
    <row r="6234" ht="14.25" hidden="1"/>
    <row r="6235" ht="14.25" hidden="1"/>
    <row r="6236" ht="14.25" hidden="1"/>
    <row r="6237" ht="14.25" hidden="1"/>
    <row r="6238" ht="14.25" hidden="1"/>
    <row r="6239" ht="14.25" hidden="1"/>
    <row r="6240" ht="14.25" hidden="1"/>
    <row r="6241" ht="14.25" hidden="1"/>
    <row r="6242" ht="14.25" hidden="1"/>
    <row r="6243" ht="14.25" hidden="1"/>
    <row r="6244" ht="14.25" hidden="1"/>
    <row r="6245" ht="14.25" hidden="1"/>
    <row r="6246" ht="14.25" hidden="1"/>
    <row r="6247" ht="14.25" hidden="1"/>
    <row r="6248" ht="14.25" hidden="1"/>
    <row r="6249" ht="14.25" hidden="1"/>
    <row r="6250" ht="14.25" hidden="1"/>
    <row r="6251" ht="14.25" hidden="1"/>
    <row r="6252" ht="14.25" hidden="1"/>
    <row r="6253" ht="14.25" hidden="1"/>
    <row r="6254" ht="14.25" hidden="1"/>
    <row r="6255" ht="14.25" hidden="1"/>
    <row r="6256" ht="14.25" hidden="1"/>
    <row r="6257" ht="14.25" hidden="1"/>
    <row r="6258" ht="14.25" hidden="1"/>
    <row r="6259" ht="14.25" hidden="1"/>
    <row r="6260" ht="14.25" hidden="1"/>
    <row r="6261" ht="14.25" hidden="1"/>
    <row r="6262" ht="14.25" hidden="1"/>
    <row r="6263" ht="14.25" hidden="1"/>
    <row r="6264" ht="14.25" hidden="1"/>
    <row r="6265" ht="14.25" hidden="1"/>
    <row r="6266" ht="14.25" hidden="1"/>
    <row r="6267" ht="14.25" hidden="1"/>
    <row r="6268" ht="14.25" hidden="1"/>
    <row r="6269" ht="14.25" hidden="1"/>
    <row r="6270" ht="14.25" hidden="1"/>
    <row r="6271" ht="14.25" hidden="1"/>
    <row r="6272" ht="14.25" hidden="1"/>
    <row r="6273" ht="14.25" hidden="1"/>
    <row r="6274" ht="14.25" hidden="1"/>
    <row r="6275" ht="14.25" hidden="1"/>
    <row r="6276" ht="14.25" hidden="1"/>
    <row r="6277" ht="14.25" hidden="1"/>
    <row r="6278" ht="14.25" hidden="1"/>
    <row r="6279" ht="14.25" hidden="1"/>
    <row r="6280" ht="14.25" hidden="1"/>
    <row r="6281" ht="14.25" hidden="1"/>
    <row r="6282" ht="14.25" hidden="1"/>
    <row r="6283" ht="14.25" hidden="1"/>
    <row r="6284" ht="14.25" hidden="1"/>
    <row r="6285" ht="14.25" hidden="1"/>
    <row r="6286" ht="14.25" hidden="1"/>
    <row r="6287" ht="14.25" hidden="1"/>
    <row r="6288" ht="14.25" hidden="1"/>
    <row r="6289" ht="14.25" hidden="1"/>
    <row r="6290" ht="14.25" hidden="1"/>
    <row r="6291" ht="14.25" hidden="1"/>
    <row r="6292" ht="14.25" hidden="1"/>
    <row r="6293" ht="14.25" hidden="1"/>
    <row r="6294" ht="14.25" hidden="1"/>
    <row r="6295" ht="14.25" hidden="1"/>
    <row r="6296" ht="14.25" hidden="1"/>
    <row r="6297" ht="14.25" hidden="1"/>
    <row r="6298" ht="14.25" hidden="1"/>
    <row r="6299" ht="14.25" hidden="1"/>
    <row r="6300" ht="14.25" hidden="1"/>
    <row r="6301" ht="14.25" hidden="1"/>
    <row r="6302" ht="14.25" hidden="1"/>
    <row r="6303" ht="14.25" hidden="1"/>
    <row r="6304" ht="14.25" hidden="1"/>
    <row r="6305" ht="14.25" hidden="1"/>
    <row r="6306" ht="14.25" hidden="1"/>
    <row r="6307" ht="14.25" hidden="1"/>
    <row r="6308" ht="14.25" hidden="1"/>
    <row r="6309" ht="14.25" hidden="1"/>
    <row r="6310" ht="14.25" hidden="1"/>
    <row r="6311" ht="14.25" hidden="1"/>
    <row r="6312" ht="14.25" hidden="1"/>
    <row r="6313" ht="14.25" hidden="1"/>
    <row r="6314" ht="14.25" hidden="1"/>
    <row r="6315" ht="14.25" hidden="1"/>
    <row r="6316" ht="14.25" hidden="1"/>
    <row r="6317" ht="14.25" hidden="1"/>
    <row r="6318" ht="14.25" hidden="1"/>
    <row r="6319" ht="14.25" hidden="1"/>
    <row r="6320" ht="14.25" hidden="1"/>
    <row r="6321" ht="14.25" hidden="1"/>
    <row r="6322" ht="14.25" hidden="1"/>
    <row r="6323" ht="14.25" hidden="1"/>
    <row r="6324" ht="14.25" hidden="1"/>
    <row r="6325" ht="14.25" hidden="1"/>
    <row r="6326" ht="14.25" hidden="1"/>
    <row r="6327" ht="14.25" hidden="1"/>
    <row r="6328" ht="14.25" hidden="1"/>
    <row r="6329" ht="14.25" hidden="1"/>
    <row r="6330" ht="14.25" hidden="1"/>
    <row r="6331" ht="14.25" hidden="1"/>
    <row r="6332" ht="14.25" hidden="1"/>
    <row r="6333" ht="14.25" hidden="1"/>
    <row r="6334" ht="14.25" hidden="1"/>
    <row r="6335" ht="14.25" hidden="1"/>
    <row r="6336" ht="14.25" hidden="1"/>
    <row r="6337" ht="14.25" hidden="1"/>
    <row r="6338" ht="14.25" hidden="1"/>
    <row r="6339" ht="14.25" hidden="1"/>
    <row r="6340" ht="14.25" hidden="1"/>
    <row r="6341" ht="14.25" hidden="1"/>
    <row r="6342" ht="14.25" hidden="1"/>
    <row r="6343" ht="14.25" hidden="1"/>
    <row r="6344" ht="14.25" hidden="1"/>
    <row r="6345" ht="14.25" hidden="1"/>
    <row r="6346" ht="14.25" hidden="1"/>
    <row r="6347" ht="14.25" hidden="1"/>
    <row r="6348" ht="14.25" hidden="1"/>
    <row r="6349" ht="14.25" hidden="1"/>
    <row r="6350" ht="14.25" hidden="1"/>
    <row r="6351" ht="14.25" hidden="1"/>
    <row r="6352" ht="14.25" hidden="1"/>
    <row r="6353" ht="14.25" hidden="1"/>
    <row r="6354" ht="14.25" hidden="1"/>
    <row r="6355" ht="14.25" hidden="1"/>
    <row r="6356" ht="14.25" hidden="1"/>
    <row r="6357" ht="14.25" hidden="1"/>
    <row r="6358" ht="14.25" hidden="1"/>
    <row r="6359" ht="14.25" hidden="1"/>
    <row r="6360" ht="14.25" hidden="1"/>
    <row r="6361" ht="14.25" hidden="1"/>
    <row r="6362" ht="14.25" hidden="1"/>
    <row r="6363" ht="14.25" hidden="1"/>
    <row r="6364" ht="14.25" hidden="1"/>
    <row r="6365" ht="14.25" hidden="1"/>
    <row r="6366" ht="14.25" hidden="1"/>
    <row r="6367" ht="14.25" hidden="1"/>
    <row r="6368" ht="14.25" hidden="1"/>
    <row r="6369" ht="14.25" hidden="1"/>
    <row r="6370" ht="14.25" hidden="1"/>
    <row r="6371" ht="14.25" hidden="1"/>
    <row r="6372" ht="14.25" hidden="1"/>
    <row r="6373" ht="14.25" hidden="1"/>
    <row r="6374" ht="14.25" hidden="1"/>
    <row r="6375" ht="14.25" hidden="1"/>
    <row r="6376" ht="14.25" hidden="1"/>
    <row r="6377" ht="14.25" hidden="1"/>
    <row r="6378" ht="14.25" hidden="1"/>
    <row r="6379" ht="14.25" hidden="1"/>
    <row r="6380" ht="14.25" hidden="1"/>
    <row r="6381" ht="14.25" hidden="1"/>
    <row r="6382" ht="14.25" hidden="1"/>
    <row r="6383" ht="14.25" hidden="1"/>
    <row r="6384" ht="14.25" hidden="1"/>
    <row r="6385" ht="14.25" hidden="1"/>
    <row r="6386" ht="14.25" hidden="1"/>
    <row r="6387" ht="14.25" hidden="1"/>
    <row r="6388" ht="14.25" hidden="1"/>
    <row r="6389" ht="14.25" hidden="1"/>
    <row r="6390" ht="14.25" hidden="1"/>
    <row r="6391" ht="14.25" hidden="1"/>
    <row r="6392" ht="14.25" hidden="1"/>
    <row r="6393" ht="14.25" hidden="1"/>
    <row r="6394" ht="14.25" hidden="1"/>
    <row r="6395" ht="14.25" hidden="1"/>
    <row r="6396" ht="14.25" hidden="1"/>
    <row r="6397" ht="14.25" hidden="1"/>
    <row r="6398" ht="14.25" hidden="1"/>
    <row r="6399" ht="14.25" hidden="1"/>
    <row r="6400" ht="14.25" hidden="1"/>
    <row r="6401" ht="14.25" hidden="1"/>
    <row r="6402" ht="14.25" hidden="1"/>
    <row r="6403" ht="14.25" hidden="1"/>
    <row r="6404" ht="14.25" hidden="1"/>
    <row r="6405" ht="14.25" hidden="1"/>
    <row r="6406" ht="14.25" hidden="1"/>
    <row r="6407" ht="14.25" hidden="1"/>
    <row r="6408" ht="14.25" hidden="1"/>
    <row r="6409" ht="14.25" hidden="1"/>
    <row r="6410" ht="14.25" hidden="1"/>
    <row r="6411" ht="14.25" hidden="1"/>
    <row r="6412" ht="14.25" hidden="1"/>
    <row r="6413" ht="14.25" hidden="1"/>
    <row r="6414" ht="14.25" hidden="1"/>
    <row r="6415" ht="14.25" hidden="1"/>
    <row r="6416" ht="14.25" hidden="1"/>
    <row r="6417" ht="14.25" hidden="1"/>
    <row r="6418" ht="14.25" hidden="1"/>
    <row r="6419" ht="14.25" hidden="1"/>
    <row r="6420" ht="14.25" hidden="1"/>
    <row r="6421" ht="14.25" hidden="1"/>
    <row r="6422" ht="14.25" hidden="1"/>
    <row r="6423" ht="14.25" hidden="1"/>
    <row r="6424" ht="14.25" hidden="1"/>
    <row r="6425" ht="14.25" hidden="1"/>
    <row r="6426" ht="14.25" hidden="1"/>
    <row r="6427" ht="14.25" hidden="1"/>
    <row r="6428" ht="14.25" hidden="1"/>
    <row r="6429" ht="14.25" hidden="1"/>
    <row r="6430" ht="14.25" hidden="1"/>
    <row r="6431" ht="14.25" hidden="1"/>
    <row r="6432" ht="14.25" hidden="1"/>
    <row r="6433" ht="14.25" hidden="1"/>
    <row r="6434" ht="14.25" hidden="1"/>
    <row r="6435" ht="14.25" hidden="1"/>
    <row r="6436" ht="14.25" hidden="1"/>
    <row r="6437" ht="14.25" hidden="1"/>
    <row r="6438" ht="14.25" hidden="1"/>
    <row r="6439" ht="14.25" hidden="1"/>
    <row r="6440" ht="14.25" hidden="1"/>
    <row r="6441" ht="14.25" hidden="1"/>
    <row r="6442" ht="14.25" hidden="1"/>
    <row r="6443" ht="14.25" hidden="1"/>
    <row r="6444" ht="14.25" hidden="1"/>
    <row r="6445" ht="14.25" hidden="1"/>
    <row r="6446" ht="14.25" hidden="1"/>
    <row r="6447" ht="14.25" hidden="1"/>
    <row r="6448" ht="14.25" hidden="1"/>
    <row r="6449" ht="14.25" hidden="1"/>
    <row r="6450" ht="14.25" hidden="1"/>
    <row r="6451" ht="14.25" hidden="1"/>
    <row r="6452" ht="14.25" hidden="1"/>
    <row r="6453" ht="14.25" hidden="1"/>
    <row r="6454" ht="14.25" hidden="1"/>
    <row r="6455" ht="14.25" hidden="1"/>
    <row r="6456" ht="14.25" hidden="1"/>
    <row r="6457" ht="14.25" hidden="1"/>
    <row r="6458" ht="14.25" hidden="1"/>
    <row r="6459" ht="14.25" hidden="1"/>
    <row r="6460" ht="14.25" hidden="1"/>
    <row r="6461" ht="14.25" hidden="1"/>
    <row r="6462" ht="14.25" hidden="1"/>
    <row r="6463" ht="14.25" hidden="1"/>
    <row r="6464" ht="14.25" hidden="1"/>
    <row r="6465" ht="14.25" hidden="1"/>
    <row r="6466" ht="14.25" hidden="1"/>
    <row r="6467" ht="14.25" hidden="1"/>
    <row r="6468" ht="14.25" hidden="1"/>
    <row r="6469" ht="14.25" hidden="1"/>
    <row r="6470" ht="14.25" hidden="1"/>
    <row r="6471" ht="14.25" hidden="1"/>
    <row r="6472" ht="14.25" hidden="1"/>
    <row r="6473" ht="14.25" hidden="1"/>
    <row r="6474" ht="14.25" hidden="1"/>
    <row r="6475" ht="14.25" hidden="1"/>
    <row r="6476" ht="14.25" hidden="1"/>
    <row r="6477" ht="14.25" hidden="1"/>
    <row r="6478" ht="14.25" hidden="1"/>
    <row r="6479" ht="14.25" hidden="1"/>
    <row r="6480" ht="14.25" hidden="1"/>
    <row r="6481" ht="14.25" hidden="1"/>
    <row r="6482" ht="14.25" hidden="1"/>
    <row r="6483" ht="14.25" hidden="1"/>
    <row r="6484" ht="14.25" hidden="1"/>
    <row r="6485" ht="14.25" hidden="1"/>
    <row r="6486" ht="14.25" hidden="1"/>
    <row r="6487" ht="14.25" hidden="1"/>
    <row r="6488" ht="14.25" hidden="1"/>
    <row r="6489" ht="14.25" hidden="1"/>
    <row r="6490" ht="14.25" hidden="1"/>
    <row r="6491" ht="14.25" hidden="1"/>
    <row r="6492" ht="14.25" hidden="1"/>
    <row r="6493" ht="14.25" hidden="1"/>
    <row r="6494" ht="14.25" hidden="1"/>
    <row r="6495" ht="14.25" hidden="1"/>
    <row r="6496" ht="14.25" hidden="1"/>
    <row r="6497" ht="14.25" hidden="1"/>
    <row r="6498" ht="14.25" hidden="1"/>
    <row r="6499" ht="14.25" hidden="1"/>
    <row r="6500" ht="14.25" hidden="1"/>
    <row r="6501" ht="14.25" hidden="1"/>
    <row r="6502" ht="14.25" hidden="1"/>
    <row r="6503" ht="14.25" hidden="1"/>
    <row r="6504" ht="14.25" hidden="1"/>
    <row r="6505" ht="14.25" hidden="1"/>
    <row r="6506" ht="14.25" hidden="1"/>
    <row r="6507" ht="14.25" hidden="1"/>
    <row r="6508" ht="14.25" hidden="1"/>
    <row r="6509" ht="14.25" hidden="1"/>
    <row r="6510" ht="14.25" hidden="1"/>
    <row r="6511" ht="14.25" hidden="1"/>
    <row r="6512" ht="14.25" hidden="1"/>
    <row r="6513" ht="14.25" hidden="1"/>
    <row r="6514" ht="14.25" hidden="1"/>
    <row r="6515" ht="14.25" hidden="1"/>
    <row r="6516" ht="14.25" hidden="1"/>
    <row r="6517" ht="14.25" hidden="1"/>
    <row r="6518" ht="14.25" hidden="1"/>
    <row r="6519" ht="14.25" hidden="1"/>
    <row r="6520" ht="14.25" hidden="1"/>
    <row r="6521" ht="14.25" hidden="1"/>
    <row r="6522" ht="14.25" hidden="1"/>
    <row r="6523" ht="14.25" hidden="1"/>
    <row r="6524" ht="14.25" hidden="1"/>
    <row r="6525" ht="14.25" hidden="1"/>
    <row r="6526" ht="14.25" hidden="1"/>
    <row r="6527" ht="14.25" hidden="1"/>
    <row r="6528" ht="14.25" hidden="1"/>
    <row r="6529" ht="14.25" hidden="1"/>
    <row r="6530" ht="14.25" hidden="1"/>
    <row r="6531" ht="14.25" hidden="1"/>
    <row r="6532" ht="14.25" hidden="1"/>
    <row r="6533" ht="14.25" hidden="1"/>
    <row r="6534" ht="14.25" hidden="1"/>
    <row r="6535" ht="14.25" hidden="1"/>
    <row r="6536" ht="14.25" hidden="1"/>
    <row r="6537" ht="14.25" hidden="1"/>
    <row r="6538" ht="14.25" hidden="1"/>
    <row r="6539" ht="14.25" hidden="1"/>
    <row r="6540" ht="14.25" hidden="1"/>
    <row r="6541" ht="14.25" hidden="1"/>
    <row r="6542" ht="14.25" hidden="1"/>
    <row r="6543" ht="14.25" hidden="1"/>
    <row r="6544" ht="14.25" hidden="1"/>
    <row r="6545" ht="14.25" hidden="1"/>
    <row r="6546" ht="14.25" hidden="1"/>
    <row r="6547" ht="14.25" hidden="1"/>
    <row r="6548" ht="14.25" hidden="1"/>
    <row r="6549" ht="14.25" hidden="1"/>
    <row r="6550" ht="14.25" hidden="1"/>
    <row r="6551" ht="14.25" hidden="1"/>
    <row r="6552" ht="14.25" hidden="1"/>
    <row r="6553" ht="14.25" hidden="1"/>
    <row r="6554" ht="14.25" hidden="1"/>
    <row r="6555" ht="14.25" hidden="1"/>
    <row r="6556" ht="14.25" hidden="1"/>
    <row r="6557" ht="14.25" hidden="1"/>
    <row r="6558" ht="14.25" hidden="1"/>
    <row r="6559" ht="14.25" hidden="1"/>
    <row r="6560" ht="14.25" hidden="1"/>
    <row r="6561" ht="14.25" hidden="1"/>
    <row r="6562" ht="14.25" hidden="1"/>
    <row r="6563" ht="14.25" hidden="1"/>
    <row r="6564" ht="14.25" hidden="1"/>
    <row r="6565" ht="14.25" hidden="1"/>
    <row r="6566" ht="14.25" hidden="1"/>
    <row r="6567" ht="14.25" hidden="1"/>
    <row r="6568" ht="14.25" hidden="1"/>
    <row r="6569" ht="14.25" hidden="1"/>
    <row r="6570" ht="14.25" hidden="1"/>
    <row r="6571" ht="14.25" hidden="1"/>
    <row r="6572" ht="14.25" hidden="1"/>
    <row r="6573" ht="14.25" hidden="1"/>
    <row r="6574" ht="14.25" hidden="1"/>
    <row r="6575" ht="14.25" hidden="1"/>
    <row r="6576" ht="14.25" hidden="1"/>
    <row r="6577" ht="14.25" hidden="1"/>
    <row r="6578" ht="14.25" hidden="1"/>
    <row r="6579" ht="14.25" hidden="1"/>
    <row r="6580" ht="14.25" hidden="1"/>
    <row r="6581" ht="14.25" hidden="1"/>
    <row r="6582" ht="14.25" hidden="1"/>
    <row r="6583" ht="14.25" hidden="1"/>
    <row r="6584" ht="14.25" hidden="1"/>
    <row r="6585" ht="14.25" hidden="1"/>
    <row r="6586" ht="14.25" hidden="1"/>
    <row r="6587" ht="14.25" hidden="1"/>
    <row r="6588" ht="14.25" hidden="1"/>
    <row r="6589" ht="14.25" hidden="1"/>
    <row r="6590" ht="14.25" hidden="1"/>
    <row r="6591" ht="14.25" hidden="1"/>
    <row r="6592" ht="14.25" hidden="1"/>
    <row r="6593" ht="14.25" hidden="1"/>
    <row r="6594" ht="14.25" hidden="1"/>
    <row r="6595" ht="14.25" hidden="1"/>
    <row r="6596" ht="14.25" hidden="1"/>
    <row r="6597" ht="14.25" hidden="1"/>
    <row r="6598" ht="14.25" hidden="1"/>
    <row r="6599" ht="14.25" hidden="1"/>
    <row r="6600" ht="14.25" hidden="1"/>
    <row r="6601" ht="14.25" hidden="1"/>
    <row r="6602" ht="14.25" hidden="1"/>
    <row r="6603" ht="14.25" hidden="1"/>
    <row r="6604" ht="14.25" hidden="1"/>
    <row r="6605" ht="14.25" hidden="1"/>
    <row r="6606" ht="14.25" hidden="1"/>
    <row r="6607" ht="14.25" hidden="1"/>
    <row r="6608" ht="14.25" hidden="1"/>
    <row r="6609" ht="14.25" hidden="1"/>
    <row r="6610" ht="14.25" hidden="1"/>
    <row r="6611" ht="14.25" hidden="1"/>
    <row r="6612" ht="14.25" hidden="1"/>
    <row r="6613" ht="14.25" hidden="1"/>
    <row r="6614" ht="14.25" hidden="1"/>
    <row r="6615" ht="14.25" hidden="1"/>
    <row r="6616" ht="14.25" hidden="1"/>
    <row r="6617" ht="14.25" hidden="1"/>
    <row r="6618" ht="14.25" hidden="1"/>
    <row r="6619" ht="14.25" hidden="1"/>
    <row r="6620" ht="14.25" hidden="1"/>
    <row r="6621" ht="14.25" hidden="1"/>
    <row r="6622" ht="14.25" hidden="1"/>
    <row r="6623" ht="14.25" hidden="1"/>
    <row r="6624" ht="14.25" hidden="1"/>
    <row r="6625" ht="14.25" hidden="1"/>
    <row r="6626" ht="14.25" hidden="1"/>
    <row r="6627" ht="14.25" hidden="1"/>
    <row r="6628" ht="14.25" hidden="1"/>
    <row r="6629" ht="14.25" hidden="1"/>
    <row r="6630" ht="14.25" hidden="1"/>
    <row r="6631" ht="14.25" hidden="1"/>
    <row r="6632" ht="14.25" hidden="1"/>
    <row r="6633" ht="14.25" hidden="1"/>
    <row r="6634" ht="14.25" hidden="1"/>
    <row r="6635" ht="14.25" hidden="1"/>
    <row r="6636" ht="14.25" hidden="1"/>
    <row r="6637" ht="14.25" hidden="1"/>
    <row r="6638" ht="14.25" hidden="1"/>
    <row r="6639" ht="14.25" hidden="1"/>
    <row r="6640" ht="14.25" hidden="1"/>
    <row r="6641" ht="14.25" hidden="1"/>
    <row r="6642" ht="14.25" hidden="1"/>
    <row r="6643" ht="14.25" hidden="1"/>
    <row r="6644" ht="14.25" hidden="1"/>
    <row r="6645" ht="14.25" hidden="1"/>
    <row r="6646" ht="14.25" hidden="1"/>
    <row r="6647" ht="14.25" hidden="1"/>
    <row r="6648" ht="14.25" hidden="1"/>
    <row r="6649" ht="14.25" hidden="1"/>
    <row r="6650" ht="14.25" hidden="1"/>
    <row r="6651" ht="14.25" hidden="1"/>
    <row r="6652" ht="14.25" hidden="1"/>
    <row r="6653" ht="14.25" hidden="1"/>
    <row r="6654" ht="14.25" hidden="1"/>
    <row r="6655" ht="14.25" hidden="1"/>
    <row r="6656" ht="14.25" hidden="1"/>
    <row r="6657" ht="14.25" hidden="1"/>
    <row r="6658" ht="14.25" hidden="1"/>
    <row r="6659" ht="14.25" hidden="1"/>
    <row r="6660" ht="14.25" hidden="1"/>
    <row r="6661" ht="14.25" hidden="1"/>
    <row r="6662" ht="14.25" hidden="1"/>
    <row r="6663" ht="14.25" hidden="1"/>
    <row r="6664" ht="14.25" hidden="1"/>
    <row r="6665" ht="14.25" hidden="1"/>
    <row r="6666" ht="14.25" hidden="1"/>
    <row r="6667" ht="14.25" hidden="1"/>
    <row r="6668" ht="14.25" hidden="1"/>
    <row r="6669" ht="14.25" hidden="1"/>
    <row r="6670" ht="14.25" hidden="1"/>
    <row r="6671" ht="14.25" hidden="1"/>
    <row r="6672" ht="14.25" hidden="1"/>
    <row r="6673" ht="14.25" hidden="1"/>
    <row r="6674" ht="14.25" hidden="1"/>
    <row r="6675" ht="14.25" hidden="1"/>
    <row r="6676" ht="14.25" hidden="1"/>
    <row r="6677" ht="14.25" hidden="1"/>
    <row r="6678" ht="14.25" hidden="1"/>
    <row r="6679" ht="14.25" hidden="1"/>
    <row r="6680" ht="14.25" hidden="1"/>
    <row r="6681" ht="14.25" hidden="1"/>
    <row r="6682" ht="14.25" hidden="1"/>
    <row r="6683" ht="14.25" hidden="1"/>
    <row r="6684" ht="14.25" hidden="1"/>
    <row r="6685" ht="14.25" hidden="1"/>
    <row r="6686" ht="14.25" hidden="1"/>
    <row r="6687" ht="14.25" hidden="1"/>
    <row r="6688" ht="14.25" hidden="1"/>
    <row r="6689" ht="14.25" hidden="1"/>
    <row r="6690" ht="14.25" hidden="1"/>
    <row r="6691" ht="14.25" hidden="1"/>
    <row r="6692" ht="14.25" hidden="1"/>
    <row r="6693" ht="14.25" hidden="1"/>
    <row r="6694" ht="14.25" hidden="1"/>
    <row r="6695" ht="14.25" hidden="1"/>
    <row r="6696" ht="14.25" hidden="1"/>
    <row r="6697" ht="14.25" hidden="1"/>
    <row r="6698" ht="14.25" hidden="1"/>
    <row r="6699" ht="14.25" hidden="1"/>
    <row r="6700" ht="14.25" hidden="1"/>
    <row r="6701" ht="14.25" hidden="1"/>
    <row r="6702" ht="14.25" hidden="1"/>
    <row r="6703" ht="14.25" hidden="1"/>
    <row r="6704" ht="14.25" hidden="1"/>
    <row r="6705" ht="14.25" hidden="1"/>
    <row r="6706" ht="14.25" hidden="1"/>
    <row r="6707" ht="14.25" hidden="1"/>
    <row r="6708" ht="14.25" hidden="1"/>
    <row r="6709" ht="14.25" hidden="1"/>
    <row r="6710" ht="14.25" hidden="1"/>
    <row r="6711" ht="14.25" hidden="1"/>
    <row r="6712" ht="14.25" hidden="1"/>
    <row r="6713" ht="14.25" hidden="1"/>
    <row r="6714" ht="14.25" hidden="1"/>
    <row r="6715" ht="14.25" hidden="1"/>
    <row r="6716" ht="14.25" hidden="1"/>
    <row r="6717" ht="14.25" hidden="1"/>
    <row r="6718" ht="14.25" hidden="1"/>
    <row r="6719" ht="14.25" hidden="1"/>
    <row r="6720" ht="14.25" hidden="1"/>
    <row r="6721" ht="14.25" hidden="1"/>
    <row r="6722" ht="14.25" hidden="1"/>
    <row r="6723" ht="14.25" hidden="1"/>
    <row r="6724" ht="14.25" hidden="1"/>
    <row r="6725" ht="14.25" hidden="1"/>
    <row r="6726" ht="14.25" hidden="1"/>
    <row r="6727" ht="14.25" hidden="1"/>
    <row r="6728" ht="14.25" hidden="1"/>
    <row r="6729" ht="14.25" hidden="1"/>
    <row r="6730" ht="14.25" hidden="1"/>
    <row r="6731" ht="14.25" hidden="1"/>
    <row r="6732" ht="14.25" hidden="1"/>
    <row r="6733" ht="14.25" hidden="1"/>
    <row r="6734" ht="14.25" hidden="1"/>
    <row r="6735" ht="14.25" hidden="1"/>
    <row r="6736" ht="14.25" hidden="1"/>
    <row r="6737" ht="14.25" hidden="1"/>
    <row r="6738" ht="14.25" hidden="1"/>
    <row r="6739" ht="14.25" hidden="1"/>
    <row r="6740" ht="14.25" hidden="1"/>
    <row r="6741" ht="14.25" hidden="1"/>
    <row r="6742" ht="14.25" hidden="1"/>
    <row r="6743" ht="14.25" hidden="1"/>
    <row r="6744" ht="14.25" hidden="1"/>
    <row r="6745" ht="14.25" hidden="1"/>
    <row r="6746" ht="14.25" hidden="1"/>
    <row r="6747" ht="14.25" hidden="1"/>
    <row r="6748" ht="14.25" hidden="1"/>
    <row r="6749" ht="14.25" hidden="1"/>
    <row r="6750" ht="14.25" hidden="1"/>
    <row r="6751" ht="14.25" hidden="1"/>
    <row r="6752" ht="14.25" hidden="1"/>
    <row r="6753" ht="14.25" hidden="1"/>
    <row r="6754" ht="14.25" hidden="1"/>
    <row r="6755" ht="14.25" hidden="1"/>
    <row r="6756" ht="14.25" hidden="1"/>
    <row r="6757" ht="14.25" hidden="1"/>
    <row r="6758" ht="14.25" hidden="1"/>
    <row r="6759" ht="14.25" hidden="1"/>
    <row r="6760" ht="14.25" hidden="1"/>
    <row r="6761" ht="14.25" hidden="1"/>
    <row r="6762" ht="14.25" hidden="1"/>
    <row r="6763" ht="14.25" hidden="1"/>
    <row r="6764" ht="14.25" hidden="1"/>
    <row r="6765" ht="14.25" hidden="1"/>
    <row r="6766" ht="14.25" hidden="1"/>
    <row r="6767" ht="14.25" hidden="1"/>
    <row r="6768" ht="14.25" hidden="1"/>
    <row r="6769" ht="14.25" hidden="1"/>
    <row r="6770" ht="14.25" hidden="1"/>
    <row r="6771" ht="14.25" hidden="1"/>
    <row r="6772" ht="14.25" hidden="1"/>
    <row r="6773" ht="14.25" hidden="1"/>
    <row r="6774" ht="14.25" hidden="1"/>
    <row r="6775" ht="14.25" hidden="1"/>
    <row r="6776" ht="14.25" hidden="1"/>
    <row r="6777" ht="14.25" hidden="1"/>
    <row r="6778" ht="14.25" hidden="1"/>
    <row r="6779" ht="14.25" hidden="1"/>
    <row r="6780" ht="14.25" hidden="1"/>
    <row r="6781" ht="14.25" hidden="1"/>
    <row r="6782" ht="14.25" hidden="1"/>
    <row r="6783" ht="14.25" hidden="1"/>
    <row r="6784" ht="14.25" hidden="1"/>
    <row r="6785" ht="14.25" hidden="1"/>
    <row r="6786" ht="14.25" hidden="1"/>
    <row r="6787" ht="14.25" hidden="1"/>
    <row r="6788" ht="14.25" hidden="1"/>
    <row r="6789" ht="14.25" hidden="1"/>
    <row r="6790" ht="14.25" hidden="1"/>
    <row r="6791" ht="14.25" hidden="1"/>
    <row r="6792" ht="14.25" hidden="1"/>
    <row r="6793" ht="14.25" hidden="1"/>
    <row r="6794" ht="14.25" hidden="1"/>
    <row r="6795" ht="14.25" hidden="1"/>
    <row r="6796" ht="14.25" hidden="1"/>
    <row r="6797" ht="14.25" hidden="1"/>
    <row r="6798" ht="14.25" hidden="1"/>
    <row r="6799" ht="14.25" hidden="1"/>
    <row r="6800" ht="14.25" hidden="1"/>
    <row r="6801" ht="14.25" hidden="1"/>
    <row r="6802" ht="14.25" hidden="1"/>
    <row r="6803" ht="14.25" hidden="1"/>
    <row r="6804" ht="14.25" hidden="1"/>
    <row r="6805" ht="14.25" hidden="1"/>
    <row r="6806" ht="14.25" hidden="1"/>
    <row r="6807" ht="14.25" hidden="1"/>
    <row r="6808" ht="14.25" hidden="1"/>
    <row r="6809" ht="14.25" hidden="1"/>
    <row r="6810" ht="14.25" hidden="1"/>
    <row r="6811" ht="14.25" hidden="1"/>
    <row r="6812" ht="14.25" hidden="1"/>
    <row r="6813" ht="14.25" hidden="1"/>
    <row r="6814" ht="14.25" hidden="1"/>
    <row r="6815" ht="14.25" hidden="1"/>
    <row r="6816" ht="14.25" hidden="1"/>
    <row r="6817" ht="14.25" hidden="1"/>
    <row r="6818" ht="14.25" hidden="1"/>
    <row r="6819" ht="14.25" hidden="1"/>
    <row r="6820" ht="14.25" hidden="1"/>
    <row r="6821" ht="14.25" hidden="1"/>
    <row r="6822" ht="14.25" hidden="1"/>
    <row r="6823" ht="14.25" hidden="1"/>
    <row r="6824" ht="14.25" hidden="1"/>
    <row r="6825" ht="14.25" hidden="1"/>
    <row r="6826" ht="14.25" hidden="1"/>
    <row r="6827" ht="14.25" hidden="1"/>
    <row r="6828" ht="14.25" hidden="1"/>
    <row r="6829" ht="14.25" hidden="1"/>
    <row r="6830" ht="14.25" hidden="1"/>
    <row r="6831" ht="14.25" hidden="1"/>
    <row r="6832" ht="14.25" hidden="1"/>
    <row r="6833" ht="14.25" hidden="1"/>
    <row r="6834" ht="14.25" hidden="1"/>
    <row r="6835" ht="14.25" hidden="1"/>
    <row r="6836" ht="14.25" hidden="1"/>
    <row r="6837" ht="14.25" hidden="1"/>
    <row r="6838" ht="14.25" hidden="1"/>
    <row r="6839" ht="14.25" hidden="1"/>
    <row r="6840" ht="14.25" hidden="1"/>
    <row r="6841" ht="14.25" hidden="1"/>
    <row r="6842" ht="14.25" hidden="1"/>
    <row r="6843" ht="14.25" hidden="1"/>
    <row r="6844" ht="14.25" hidden="1"/>
    <row r="6845" ht="14.25" hidden="1"/>
    <row r="6846" ht="14.25" hidden="1"/>
    <row r="6847" ht="14.25" hidden="1"/>
    <row r="6848" ht="14.25" hidden="1"/>
    <row r="6849" ht="14.25" hidden="1"/>
    <row r="6850" ht="14.25" hidden="1"/>
    <row r="6851" ht="14.25" hidden="1"/>
    <row r="6852" ht="14.25" hidden="1"/>
    <row r="6853" ht="14.25" hidden="1"/>
    <row r="6854" ht="14.25" hidden="1"/>
    <row r="6855" ht="14.25" hidden="1"/>
    <row r="6856" ht="14.25" hidden="1"/>
    <row r="6857" ht="14.25" hidden="1"/>
    <row r="6858" ht="14.25" hidden="1"/>
    <row r="6859" ht="14.25" hidden="1"/>
    <row r="6860" ht="14.25" hidden="1"/>
    <row r="6861" ht="14.25" hidden="1"/>
    <row r="6862" ht="14.25" hidden="1"/>
    <row r="6863" ht="14.25" hidden="1"/>
    <row r="6864" ht="14.25" hidden="1"/>
    <row r="6865" ht="14.25" hidden="1"/>
    <row r="6866" ht="14.25" hidden="1"/>
    <row r="6867" ht="14.25" hidden="1"/>
    <row r="6868" ht="14.25" hidden="1"/>
    <row r="6869" ht="14.25" hidden="1"/>
    <row r="6870" ht="14.25" hidden="1"/>
    <row r="6871" ht="14.25" hidden="1"/>
    <row r="6872" ht="14.25" hidden="1"/>
    <row r="6873" ht="14.25" hidden="1"/>
    <row r="6874" ht="14.25" hidden="1"/>
    <row r="6875" ht="14.25" hidden="1"/>
    <row r="6876" ht="14.25" hidden="1"/>
    <row r="6877" ht="14.25" hidden="1"/>
    <row r="6878" ht="14.25" hidden="1"/>
    <row r="6879" ht="14.25" hidden="1"/>
    <row r="6880" ht="14.25" hidden="1"/>
    <row r="6881" ht="14.25" hidden="1"/>
    <row r="6882" ht="14.25" hidden="1"/>
    <row r="6883" ht="14.25" hidden="1"/>
    <row r="6884" ht="14.25" hidden="1"/>
    <row r="6885" ht="14.25" hidden="1"/>
    <row r="6886" ht="14.25" hidden="1"/>
    <row r="6887" ht="14.25" hidden="1"/>
    <row r="6888" ht="14.25" hidden="1"/>
    <row r="6889" ht="14.25" hidden="1"/>
    <row r="6890" ht="14.25" hidden="1"/>
    <row r="6891" ht="14.25" hidden="1"/>
    <row r="6892" ht="14.25" hidden="1"/>
    <row r="6893" ht="14.25" hidden="1"/>
    <row r="6894" ht="14.25" hidden="1"/>
    <row r="6895" ht="14.25" hidden="1"/>
    <row r="6896" ht="14.25" hidden="1"/>
    <row r="6897" ht="14.25" hidden="1"/>
    <row r="6898" ht="14.25" hidden="1"/>
    <row r="6899" ht="14.25" hidden="1"/>
    <row r="6900" ht="14.25" hidden="1"/>
    <row r="6901" ht="14.25" hidden="1"/>
    <row r="6902" ht="14.25" hidden="1"/>
    <row r="6903" ht="14.25" hidden="1"/>
    <row r="6904" ht="14.25" hidden="1"/>
    <row r="6905" ht="14.25" hidden="1"/>
    <row r="6906" ht="14.25" hidden="1"/>
    <row r="6907" ht="14.25" hidden="1"/>
    <row r="6908" ht="14.25" hidden="1"/>
    <row r="6909" ht="14.25" hidden="1"/>
    <row r="6910" ht="14.25" hidden="1"/>
    <row r="6911" ht="14.25" hidden="1"/>
    <row r="6912" ht="14.25" hidden="1"/>
    <row r="6913" ht="14.25" hidden="1"/>
    <row r="6914" ht="14.25" hidden="1"/>
    <row r="6915" ht="14.25" hidden="1"/>
    <row r="6916" ht="14.25" hidden="1"/>
    <row r="6917" ht="14.25" hidden="1"/>
    <row r="6918" ht="14.25" hidden="1"/>
    <row r="6919" ht="14.25" hidden="1"/>
    <row r="6920" ht="14.25" hidden="1"/>
    <row r="6921" ht="14.25" hidden="1"/>
    <row r="6922" ht="14.25" hidden="1"/>
    <row r="6923" ht="14.25" hidden="1"/>
    <row r="6924" ht="14.25" hidden="1"/>
    <row r="6925" ht="14.25" hidden="1"/>
    <row r="6926" ht="14.25" hidden="1"/>
    <row r="6927" ht="14.25" hidden="1"/>
    <row r="6928" ht="14.25" hidden="1"/>
    <row r="6929" ht="14.25" hidden="1"/>
    <row r="6930" ht="14.25" hidden="1"/>
    <row r="6931" ht="14.25" hidden="1"/>
    <row r="6932" ht="14.25" hidden="1"/>
    <row r="6933" ht="14.25" hidden="1"/>
    <row r="6934" ht="14.25" hidden="1"/>
    <row r="6935" ht="14.25" hidden="1"/>
    <row r="6936" ht="14.25" hidden="1"/>
    <row r="6937" ht="14.25" hidden="1"/>
    <row r="6938" ht="14.25" hidden="1"/>
    <row r="6939" ht="14.25" hidden="1"/>
    <row r="6940" ht="14.25" hidden="1"/>
    <row r="6941" ht="14.25" hidden="1"/>
    <row r="6942" ht="14.25" hidden="1"/>
    <row r="6943" ht="14.25" hidden="1"/>
    <row r="6944" ht="14.25" hidden="1"/>
    <row r="6945" ht="14.25" hidden="1"/>
    <row r="6946" ht="14.25" hidden="1"/>
    <row r="6947" ht="14.25" hidden="1"/>
    <row r="6948" ht="14.25" hidden="1"/>
    <row r="6949" ht="14.25" hidden="1"/>
    <row r="6950" ht="14.25" hidden="1"/>
    <row r="6951" ht="14.25" hidden="1"/>
    <row r="6952" ht="14.25" hidden="1"/>
    <row r="6953" ht="14.25" hidden="1"/>
    <row r="6954" ht="14.25" hidden="1"/>
    <row r="6955" ht="14.25" hidden="1"/>
    <row r="6956" ht="14.25" hidden="1"/>
    <row r="6957" ht="14.25" hidden="1"/>
    <row r="6958" ht="14.25" hidden="1"/>
    <row r="6959" ht="14.25" hidden="1"/>
    <row r="6960" ht="14.25" hidden="1"/>
    <row r="6961" ht="14.25" hidden="1"/>
    <row r="6962" ht="14.25" hidden="1"/>
    <row r="6963" ht="14.25" hidden="1"/>
    <row r="6964" ht="14.25" hidden="1"/>
    <row r="6965" ht="14.25" hidden="1"/>
    <row r="6966" ht="14.25" hidden="1"/>
    <row r="6967" ht="14.25" hidden="1"/>
    <row r="6968" ht="14.25" hidden="1"/>
    <row r="6969" ht="14.25" hidden="1"/>
    <row r="6970" ht="14.25" hidden="1"/>
    <row r="6971" ht="14.25" hidden="1"/>
    <row r="6972" ht="14.25" hidden="1"/>
    <row r="6973" ht="14.25" hidden="1"/>
    <row r="6974" ht="14.25" hidden="1"/>
    <row r="6975" ht="14.25" hidden="1"/>
    <row r="6976" ht="14.25" hidden="1"/>
    <row r="6977" ht="14.25" hidden="1"/>
    <row r="6978" ht="14.25" hidden="1"/>
    <row r="6979" ht="14.25" hidden="1"/>
    <row r="6980" ht="14.25" hidden="1"/>
    <row r="6981" ht="14.25" hidden="1"/>
    <row r="6982" ht="14.25" hidden="1"/>
    <row r="6983" ht="14.25" hidden="1"/>
    <row r="6984" ht="14.25" hidden="1"/>
    <row r="6985" ht="14.25" hidden="1"/>
    <row r="6986" ht="14.25" hidden="1"/>
    <row r="6987" ht="14.25" hidden="1"/>
    <row r="6988" ht="14.25" hidden="1"/>
    <row r="6989" ht="14.25" hidden="1"/>
    <row r="6990" ht="14.25" hidden="1"/>
    <row r="6991" ht="14.25" hidden="1"/>
    <row r="6992" ht="14.25" hidden="1"/>
    <row r="6993" ht="14.25" hidden="1"/>
    <row r="6994" ht="14.25" hidden="1"/>
    <row r="6995" ht="14.25" hidden="1"/>
    <row r="6996" ht="14.25" hidden="1"/>
    <row r="6997" ht="14.25" hidden="1"/>
    <row r="6998" ht="14.25" hidden="1"/>
    <row r="6999" ht="14.25" hidden="1"/>
    <row r="7000" ht="14.25" hidden="1"/>
    <row r="7001" ht="14.25" hidden="1"/>
    <row r="7002" ht="14.25" hidden="1"/>
    <row r="7003" ht="14.25" hidden="1"/>
    <row r="7004" ht="14.25" hidden="1"/>
    <row r="7005" ht="14.25" hidden="1"/>
    <row r="7006" ht="14.25" hidden="1"/>
    <row r="7007" ht="14.25" hidden="1"/>
    <row r="7008" ht="14.25" hidden="1"/>
    <row r="7009" ht="14.25" hidden="1"/>
    <row r="7010" ht="14.25" hidden="1"/>
    <row r="7011" ht="14.25" hidden="1"/>
    <row r="7012" ht="14.25" hidden="1"/>
    <row r="7013" ht="14.25" hidden="1"/>
    <row r="7014" ht="14.25" hidden="1"/>
    <row r="7015" ht="14.25" hidden="1"/>
    <row r="7016" ht="14.25" hidden="1"/>
    <row r="7017" ht="14.25" hidden="1"/>
    <row r="7018" ht="14.25" hidden="1"/>
    <row r="7019" ht="14.25" hidden="1"/>
    <row r="7020" ht="14.25" hidden="1"/>
    <row r="7021" ht="14.25" hidden="1"/>
    <row r="7022" ht="14.25" hidden="1"/>
    <row r="7023" ht="14.25" hidden="1"/>
    <row r="7024" ht="14.25" hidden="1"/>
    <row r="7025" ht="14.25" hidden="1"/>
    <row r="7026" ht="14.25" hidden="1"/>
    <row r="7027" ht="14.25" hidden="1"/>
    <row r="7028" ht="14.25" hidden="1"/>
    <row r="7029" ht="14.25" hidden="1"/>
    <row r="7030" ht="14.25" hidden="1"/>
    <row r="7031" ht="14.25" hidden="1"/>
    <row r="7032" ht="14.25" hidden="1"/>
    <row r="7033" ht="14.25" hidden="1"/>
    <row r="7034" ht="14.25" hidden="1"/>
    <row r="7035" ht="14.25" hidden="1"/>
    <row r="7036" ht="14.25" hidden="1"/>
    <row r="7037" ht="14.25" hidden="1"/>
    <row r="7038" ht="14.25" hidden="1"/>
    <row r="7039" ht="14.25" hidden="1"/>
    <row r="7040" ht="14.25" hidden="1"/>
    <row r="7041" ht="14.25" hidden="1"/>
    <row r="7042" ht="14.25" hidden="1"/>
    <row r="7043" ht="14.25" hidden="1"/>
    <row r="7044" ht="14.25" hidden="1"/>
    <row r="7045" ht="14.25" hidden="1"/>
    <row r="7046" ht="14.25" hidden="1"/>
    <row r="7047" ht="14.25" hidden="1"/>
    <row r="7048" ht="14.25" hidden="1"/>
    <row r="7049" ht="14.25" hidden="1"/>
    <row r="7050" ht="14.25" hidden="1"/>
    <row r="7051" ht="14.25" hidden="1"/>
    <row r="7052" ht="14.25" hidden="1"/>
    <row r="7053" ht="14.25" hidden="1"/>
    <row r="7054" ht="14.25" hidden="1"/>
    <row r="7055" ht="14.25" hidden="1"/>
    <row r="7056" ht="14.25" hidden="1"/>
    <row r="7057" ht="14.25" hidden="1"/>
    <row r="7058" ht="14.25" hidden="1"/>
    <row r="7059" ht="14.25" hidden="1"/>
    <row r="7060" ht="14.25" hidden="1"/>
    <row r="7061" ht="14.25" hidden="1"/>
    <row r="7062" ht="14.25" hidden="1"/>
    <row r="7063" ht="14.25" hidden="1"/>
    <row r="7064" ht="14.25" hidden="1"/>
    <row r="7065" ht="14.25" hidden="1"/>
    <row r="7066" ht="14.25" hidden="1"/>
    <row r="7067" ht="14.25" hidden="1"/>
    <row r="7068" ht="14.25" hidden="1"/>
    <row r="7069" ht="14.25" hidden="1"/>
    <row r="7070" ht="14.25" hidden="1"/>
    <row r="7071" ht="14.25" hidden="1"/>
    <row r="7072" ht="14.25" hidden="1"/>
    <row r="7073" ht="14.25" hidden="1"/>
    <row r="7074" ht="14.25" hidden="1"/>
    <row r="7075" ht="14.25" hidden="1"/>
    <row r="7076" ht="14.25" hidden="1"/>
    <row r="7077" ht="14.25" hidden="1"/>
    <row r="7078" ht="14.25" hidden="1"/>
    <row r="7079" ht="14.25" hidden="1"/>
    <row r="7080" ht="14.25" hidden="1"/>
    <row r="7081" ht="14.25" hidden="1"/>
    <row r="7082" ht="14.25" hidden="1"/>
    <row r="7083" ht="14.25" hidden="1"/>
    <row r="7084" ht="14.25" hidden="1"/>
    <row r="7085" ht="14.25" hidden="1"/>
    <row r="7086" ht="14.25" hidden="1"/>
    <row r="7087" ht="14.25" hidden="1"/>
    <row r="7088" ht="14.25" hidden="1"/>
    <row r="7089" ht="14.25" hidden="1"/>
    <row r="7090" ht="14.25" hidden="1"/>
    <row r="7091" ht="14.25" hidden="1"/>
    <row r="7092" ht="14.25" hidden="1"/>
    <row r="7093" ht="14.25" hidden="1"/>
    <row r="7094" ht="14.25" hidden="1"/>
    <row r="7095" ht="14.25" hidden="1"/>
    <row r="7096" ht="14.25" hidden="1"/>
    <row r="7097" ht="14.25" hidden="1"/>
    <row r="7098" ht="14.25" hidden="1"/>
    <row r="7099" ht="14.25" hidden="1"/>
    <row r="7100" ht="14.25" hidden="1"/>
    <row r="7101" ht="14.25" hidden="1"/>
    <row r="7102" ht="14.25" hidden="1"/>
    <row r="7103" ht="14.25" hidden="1"/>
    <row r="7104" ht="14.25" hidden="1"/>
    <row r="7105" ht="14.25" hidden="1"/>
    <row r="7106" ht="14.25" hidden="1"/>
    <row r="7107" ht="14.25" hidden="1"/>
    <row r="7108" ht="14.25" hidden="1"/>
    <row r="7109" ht="14.25" hidden="1"/>
    <row r="7110" ht="14.25" hidden="1"/>
    <row r="7111" ht="14.25" hidden="1"/>
    <row r="7112" ht="14.25" hidden="1"/>
    <row r="7113" ht="14.25"/>
    <row r="7114" ht="14.25"/>
    <row r="7115" ht="14.25"/>
    <row r="7116" ht="14.25"/>
    <row r="7117" ht="14.25"/>
    <row r="7118" ht="14.25"/>
    <row r="7119" ht="14.25"/>
    <row r="7120" ht="14.25"/>
  </sheetData>
  <sheetProtection/>
  <mergeCells count="35">
    <mergeCell ref="C2:E5"/>
    <mergeCell ref="B2:B6"/>
    <mergeCell ref="B50:G50"/>
    <mergeCell ref="B51:G51"/>
    <mergeCell ref="F2:H2"/>
    <mergeCell ref="F4:H4"/>
    <mergeCell ref="F5:H5"/>
    <mergeCell ref="F6:H6"/>
    <mergeCell ref="B7:B10"/>
    <mergeCell ref="B26:G26"/>
    <mergeCell ref="B21:G21"/>
    <mergeCell ref="C17:G18"/>
    <mergeCell ref="B17:B18"/>
    <mergeCell ref="C15:G16"/>
    <mergeCell ref="C10:F10"/>
    <mergeCell ref="B15:B16"/>
    <mergeCell ref="C6:E6"/>
    <mergeCell ref="B62:G62"/>
    <mergeCell ref="D23:G23"/>
    <mergeCell ref="D22:G22"/>
    <mergeCell ref="D25:E25"/>
    <mergeCell ref="B57:G57"/>
    <mergeCell ref="B61:G61"/>
    <mergeCell ref="B47:C47"/>
    <mergeCell ref="B53:G53"/>
    <mergeCell ref="B31:G31"/>
    <mergeCell ref="B59:G59"/>
    <mergeCell ref="B56:G56"/>
    <mergeCell ref="B55:G55"/>
    <mergeCell ref="B27:C27"/>
    <mergeCell ref="D27:E27"/>
    <mergeCell ref="B32:G32"/>
    <mergeCell ref="B58:G58"/>
    <mergeCell ref="B49:G49"/>
    <mergeCell ref="B52:G52"/>
  </mergeCells>
  <conditionalFormatting sqref="C20">
    <cfRule type="cellIs" priority="1" dxfId="2" operator="between" stopIfTrue="1">
      <formula>24</formula>
      <formula>48</formula>
    </cfRule>
  </conditionalFormatting>
  <dataValidations count="6">
    <dataValidation type="list" allowBlank="1" showInputMessage="1" showErrorMessage="1" sqref="G25">
      <formula1>$M$3:$M$4</formula1>
    </dataValidation>
    <dataValidation type="whole" allowBlank="1" showInputMessage="1" showErrorMessage="1" sqref="C44:C46 C29:C30">
      <formula1>24</formula1>
      <formula2>48</formula2>
    </dataValidation>
    <dataValidation type="list" allowBlank="1" showInputMessage="1" showErrorMessage="1" sqref="D27:E27">
      <formula1>$L$2:$L$14</formula1>
    </dataValidation>
    <dataValidation allowBlank="1" showInputMessage="1" showErrorMessage="1" sqref="C34:C43"/>
    <dataValidation type="whole" allowBlank="1" showInputMessage="1" showErrorMessage="1" sqref="C20">
      <formula1>12</formula1>
      <formula2>48</formula2>
    </dataValidation>
    <dataValidation type="list" allowBlank="1" showInputMessage="1" showErrorMessage="1" sqref="D25:E25">
      <formula1>$K$3:$K$5</formula1>
    </dataValidation>
  </dataValidations>
  <printOptions horizontalCentered="1"/>
  <pageMargins left="0.3937007874015748" right="0.3937007874015748" top="0.31496062992125984" bottom="0.35433070866141736" header="0.1968503937007874" footer="0.15748031496062992"/>
  <pageSetup fitToHeight="2" fitToWidth="1" horizontalDpi="600" verticalDpi="600" orientation="portrait" paperSize="9" scale="67" r:id="rId4"/>
  <headerFooter alignWithMargins="0">
    <oddFooter>&amp;R
&amp;A &amp;P/&amp;N</oddFooter>
  </headerFooter>
  <rowBreaks count="1" manualBreakCount="1">
    <brk id="46"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Feuil3">
    <tabColor indexed="15"/>
  </sheetPr>
  <dimension ref="A1:Y290"/>
  <sheetViews>
    <sheetView showGridLines="0" tabSelected="1" workbookViewId="0" topLeftCell="A1">
      <selection activeCell="G30" sqref="G30"/>
    </sheetView>
  </sheetViews>
  <sheetFormatPr defaultColWidth="0" defaultRowHeight="12.75" zeroHeight="1"/>
  <cols>
    <col min="1" max="1" width="5.57421875" style="286" customWidth="1"/>
    <col min="2" max="2" width="11.00390625" style="286" customWidth="1"/>
    <col min="3" max="3" width="13.00390625" style="286" customWidth="1"/>
    <col min="4" max="4" width="11.7109375" style="286" customWidth="1"/>
    <col min="5" max="5" width="13.140625" style="286" customWidth="1"/>
    <col min="6" max="6" width="12.28125" style="286" customWidth="1"/>
    <col min="7" max="7" width="13.140625" style="286" customWidth="1"/>
    <col min="8" max="10" width="16.421875" style="286" customWidth="1"/>
    <col min="11" max="12" width="17.57421875" style="286" customWidth="1"/>
    <col min="13" max="13" width="13.00390625" style="286" customWidth="1"/>
    <col min="14" max="14" width="2.851562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16384" width="0" style="286" hidden="1"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1</v>
      </c>
      <c r="G3" s="766" t="s">
        <v>70</v>
      </c>
      <c r="H3" s="767"/>
      <c r="I3" s="767"/>
      <c r="J3" s="767"/>
      <c r="K3" s="768"/>
    </row>
    <row r="4" spans="1:14" ht="6.75" customHeight="1">
      <c r="A4" s="51"/>
      <c r="B4" s="51"/>
      <c r="C4" s="577"/>
      <c r="D4" s="51"/>
      <c r="E4" s="578"/>
      <c r="F4" s="578"/>
      <c r="G4" s="766"/>
      <c r="H4" s="767"/>
      <c r="I4" s="767"/>
      <c r="J4" s="767"/>
      <c r="K4" s="768"/>
      <c r="L4" s="51"/>
      <c r="M4" s="51"/>
      <c r="N4" s="51"/>
    </row>
    <row r="5" spans="1:24" s="549" customFormat="1" ht="18.75" customHeight="1">
      <c r="A5" s="215"/>
      <c r="B5" s="579"/>
      <c r="C5" s="580" t="s">
        <v>289</v>
      </c>
      <c r="D5" s="625" t="str">
        <f>'Fiche Identité'!C14</f>
        <v>TTTOTOTTOTOOT</v>
      </c>
      <c r="E5" s="625"/>
      <c r="F5" s="581"/>
      <c r="G5" s="582"/>
      <c r="H5" s="583"/>
      <c r="I5" s="584"/>
      <c r="J5" s="826"/>
      <c r="K5" s="827"/>
      <c r="L5" s="827"/>
      <c r="M5" s="827"/>
      <c r="N5" s="585"/>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633"/>
      <c r="O6" s="551"/>
      <c r="P6" s="549" t="s">
        <v>98</v>
      </c>
      <c r="Q6" s="549" t="s">
        <v>51</v>
      </c>
      <c r="R6" s="549" t="s">
        <v>44</v>
      </c>
      <c r="T6" s="555">
        <f>IF(L29="Coût marginal",1,2)</f>
        <v>2</v>
      </c>
      <c r="W6" s="556" t="s">
        <v>171</v>
      </c>
      <c r="X6" s="557"/>
    </row>
    <row r="7" spans="1:24" s="549" customFormat="1" ht="18.75" customHeight="1">
      <c r="A7" s="215"/>
      <c r="B7" s="215"/>
      <c r="C7" s="588" t="str">
        <f>'Fiche Identité'!F3</f>
        <v>N° de dossier : </v>
      </c>
      <c r="D7" s="215"/>
      <c r="E7" s="580" t="str">
        <f>'Fiche Identité'!G3</f>
        <v>ANR-17-</v>
      </c>
      <c r="F7" s="215"/>
      <c r="G7" s="215"/>
      <c r="H7" s="215"/>
      <c r="I7" s="215"/>
      <c r="J7" s="570"/>
      <c r="K7" s="570"/>
      <c r="L7" s="570"/>
      <c r="M7" s="570"/>
      <c r="N7" s="570"/>
      <c r="P7" s="549" t="s">
        <v>99</v>
      </c>
      <c r="Q7" s="549" t="s">
        <v>33</v>
      </c>
      <c r="R7" s="549" t="s">
        <v>45</v>
      </c>
      <c r="S7" s="559" t="s">
        <v>262</v>
      </c>
      <c r="T7" s="555"/>
      <c r="W7" s="556" t="s">
        <v>172</v>
      </c>
      <c r="X7" s="557"/>
    </row>
    <row r="8" spans="6:23" s="549" customFormat="1" ht="6" customHeight="1">
      <c r="F8" s="560"/>
      <c r="G8" s="831"/>
      <c r="H8" s="831"/>
      <c r="I8" s="831"/>
      <c r="J8" s="831"/>
      <c r="K8" s="832"/>
      <c r="R8" s="549" t="s">
        <v>96</v>
      </c>
      <c r="S8" s="559" t="s">
        <v>89</v>
      </c>
      <c r="T8" s="561" t="s">
        <v>83</v>
      </c>
      <c r="U8" s="562" t="s">
        <v>87</v>
      </c>
      <c r="V8" s="563"/>
      <c r="W8" s="556" t="s">
        <v>173</v>
      </c>
    </row>
    <row r="9" spans="3:24" s="549" customFormat="1" ht="15.75">
      <c r="C9" s="588"/>
      <c r="D9" s="547" t="s">
        <v>323</v>
      </c>
      <c r="E9" s="215"/>
      <c r="F9" s="564"/>
      <c r="G9" s="571" t="s">
        <v>324</v>
      </c>
      <c r="H9" s="630">
        <v>42788</v>
      </c>
      <c r="I9" s="572" t="s">
        <v>326</v>
      </c>
      <c r="J9" s="555">
        <v>36</v>
      </c>
      <c r="K9" s="572" t="s">
        <v>325</v>
      </c>
      <c r="L9" s="630">
        <v>44249</v>
      </c>
      <c r="M9" s="632"/>
      <c r="N9" s="215"/>
      <c r="R9" s="549" t="s">
        <v>46</v>
      </c>
      <c r="S9" s="559" t="s">
        <v>312</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548" t="s">
        <v>311</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504" t="s">
        <v>310</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504" t="s">
        <v>308</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504" t="s">
        <v>309</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S15" s="299" t="s">
        <v>102</v>
      </c>
      <c r="W15" s="296" t="s">
        <v>180</v>
      </c>
      <c r="X15" s="297"/>
    </row>
    <row r="16" spans="2:24" ht="14.25">
      <c r="B16" s="784"/>
      <c r="C16" s="784"/>
      <c r="D16" s="158"/>
      <c r="E16" s="785"/>
      <c r="F16" s="785"/>
      <c r="G16" s="320"/>
      <c r="H16" s="787"/>
      <c r="I16" s="787"/>
      <c r="J16" s="787"/>
      <c r="K16" s="787"/>
      <c r="S16" s="299" t="s">
        <v>94</v>
      </c>
      <c r="W16" s="296" t="s">
        <v>181</v>
      </c>
      <c r="X16" s="297"/>
    </row>
    <row r="17" spans="1:25" s="309" customFormat="1" ht="12.75">
      <c r="A17" s="67"/>
      <c r="B17" s="79"/>
      <c r="C17" s="14"/>
      <c r="D17" s="80"/>
      <c r="E17" s="77"/>
      <c r="F17" s="240"/>
      <c r="G17" s="325"/>
      <c r="H17" s="326"/>
      <c r="I17" s="327"/>
      <c r="J17" s="327"/>
      <c r="K17" s="327"/>
      <c r="S17" s="299" t="s">
        <v>90</v>
      </c>
      <c r="W17" s="328" t="s">
        <v>182</v>
      </c>
      <c r="X17" s="291"/>
      <c r="Y17" s="286"/>
    </row>
    <row r="18" spans="1:25" s="309" customFormat="1" ht="14.25">
      <c r="A18" s="67"/>
      <c r="B18" s="775" t="s">
        <v>114</v>
      </c>
      <c r="C18" s="776"/>
      <c r="D18" s="796" t="s">
        <v>152</v>
      </c>
      <c r="E18" s="797"/>
      <c r="F18" s="778">
        <f>F33</f>
        <v>0</v>
      </c>
      <c r="G18" s="778"/>
      <c r="H18" s="778"/>
      <c r="I18" s="778"/>
      <c r="J18" s="778"/>
      <c r="K18" s="778"/>
      <c r="S18" s="294" t="s">
        <v>262</v>
      </c>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4"/>
      <c r="G28" s="834"/>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Complet</v>
      </c>
      <c r="J29" s="837"/>
      <c r="K29" s="838"/>
      <c r="L29" s="433"/>
      <c r="M29" s="338"/>
      <c r="N29" s="539">
        <v>6</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t="s">
        <v>217</v>
      </c>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5">
      <c r="A48" s="353"/>
      <c r="B48" s="107"/>
      <c r="C48" s="70"/>
      <c r="D48" s="70"/>
      <c r="E48" s="91"/>
      <c r="F48" s="91"/>
      <c r="G48" s="91"/>
      <c r="H48" s="325"/>
      <c r="I48" s="91"/>
      <c r="J48" s="91"/>
      <c r="K48" s="91"/>
      <c r="L48" s="330"/>
      <c r="M48" s="361"/>
      <c r="N48" s="330"/>
      <c r="S48" s="99"/>
      <c r="T48" s="272"/>
      <c r="U48" s="93"/>
      <c r="V48" s="51"/>
      <c r="W48" s="109"/>
    </row>
    <row r="49" spans="1:23" ht="26.25" customHeight="1">
      <c r="A49" s="353"/>
      <c r="B49" s="790" t="s">
        <v>153</v>
      </c>
      <c r="C49" s="791"/>
      <c r="D49" s="791"/>
      <c r="E49" s="820"/>
      <c r="F49" s="821"/>
      <c r="G49" s="822"/>
      <c r="H49" s="822"/>
      <c r="I49" s="823"/>
      <c r="J49" s="823"/>
      <c r="K49" s="91"/>
      <c r="L49" s="330"/>
      <c r="M49" s="361"/>
      <c r="N49" s="330"/>
      <c r="S49" s="749"/>
      <c r="T49" s="750"/>
      <c r="U49" s="750"/>
      <c r="V49" s="433"/>
      <c r="W49" s="109"/>
    </row>
    <row r="50" spans="1:23" ht="3.75" customHeight="1">
      <c r="A50" s="353"/>
      <c r="B50" s="64"/>
      <c r="C50" s="65"/>
      <c r="D50" s="102"/>
      <c r="E50" s="357"/>
      <c r="F50" s="358"/>
      <c r="G50" s="279"/>
      <c r="H50" s="355"/>
      <c r="I50" s="305"/>
      <c r="J50" s="305"/>
      <c r="K50" s="305"/>
      <c r="L50" s="305"/>
      <c r="M50" s="352"/>
      <c r="N50" s="330"/>
      <c r="S50" s="89"/>
      <c r="T50" s="89"/>
      <c r="U50" s="89"/>
      <c r="V50" s="89"/>
      <c r="W50" s="109"/>
    </row>
    <row r="51" spans="1:23" ht="14.25" customHeight="1">
      <c r="A51" s="353"/>
      <c r="B51" s="790" t="s">
        <v>286</v>
      </c>
      <c r="C51" s="791"/>
      <c r="D51" s="791"/>
      <c r="E51" s="774"/>
      <c r="F51" s="774"/>
      <c r="G51" s="774"/>
      <c r="H51" s="774"/>
      <c r="I51" s="774"/>
      <c r="J51" s="774"/>
      <c r="K51" s="91"/>
      <c r="L51" s="330"/>
      <c r="M51" s="361"/>
      <c r="N51" s="330"/>
      <c r="S51" s="122">
        <f>IF(O51="Autre","Préciser : ","")</f>
      </c>
      <c r="T51" s="434"/>
      <c r="U51" s="433"/>
      <c r="V51" s="433"/>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61"/>
      <c r="N54" s="330"/>
      <c r="S54" s="359"/>
      <c r="T54" s="360"/>
      <c r="W54" s="109"/>
    </row>
    <row r="55" spans="1:24" ht="14.25">
      <c r="A55" s="342"/>
      <c r="B55" s="126"/>
      <c r="C55" s="87"/>
      <c r="D55" s="70" t="s">
        <v>112</v>
      </c>
      <c r="E55" s="95" t="s">
        <v>76</v>
      </c>
      <c r="F55" s="280"/>
      <c r="G55" s="95" t="s">
        <v>141</v>
      </c>
      <c r="H55" s="816"/>
      <c r="I55" s="816"/>
      <c r="J55" s="95" t="s">
        <v>142</v>
      </c>
      <c r="K55" s="793"/>
      <c r="L55" s="793"/>
      <c r="M55" s="361"/>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753"/>
      <c r="G72" s="753"/>
      <c r="H72" s="753"/>
      <c r="I72" s="753"/>
      <c r="J72" s="753"/>
      <c r="K72" s="753"/>
      <c r="L72" s="753"/>
      <c r="M72" s="753"/>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2"/>
      <c r="E84" s="742"/>
      <c r="F84" s="741"/>
      <c r="G84" s="741"/>
      <c r="H84" s="741"/>
      <c r="I84" s="381"/>
      <c r="J84" s="754"/>
      <c r="K84" s="754"/>
      <c r="L84" s="754"/>
      <c r="M84" s="754"/>
      <c r="N84" s="382"/>
      <c r="O84" s="96"/>
      <c r="R84" s="383"/>
      <c r="S84" s="330"/>
      <c r="T84" s="330"/>
      <c r="U84" s="373"/>
      <c r="V84" s="373"/>
      <c r="W84" s="108"/>
      <c r="X84" s="291"/>
    </row>
    <row r="85" spans="1:24" ht="15">
      <c r="A85" s="309"/>
      <c r="B85" s="280"/>
      <c r="C85" s="313"/>
      <c r="D85" s="742"/>
      <c r="E85" s="742"/>
      <c r="F85" s="741"/>
      <c r="G85" s="741"/>
      <c r="H85" s="741"/>
      <c r="I85" s="381"/>
      <c r="J85" s="754"/>
      <c r="K85" s="754"/>
      <c r="L85" s="754"/>
      <c r="M85" s="754"/>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ht="7.5" customHeight="1" thickBot="1">
      <c r="A95" s="50"/>
      <c r="B95" s="50"/>
      <c r="C95" s="50"/>
      <c r="D95" s="50"/>
      <c r="E95" s="50"/>
      <c r="F95" s="50"/>
      <c r="G95" s="106"/>
      <c r="H95" s="50"/>
      <c r="I95" s="50"/>
      <c r="J95" s="105"/>
      <c r="K95" s="105"/>
      <c r="L95" s="105" t="s">
        <v>282</v>
      </c>
      <c r="M95" s="105"/>
      <c r="N95" s="68"/>
      <c r="O95" s="390"/>
      <c r="P95" s="388"/>
      <c r="Q95" s="388"/>
      <c r="R95" s="388"/>
      <c r="S95" s="388"/>
    </row>
    <row r="96" spans="1:19" ht="15" customHeight="1" thickBot="1">
      <c r="A96" s="440"/>
      <c r="B96" s="782" t="s">
        <v>36</v>
      </c>
      <c r="C96" s="782"/>
      <c r="D96" s="782"/>
      <c r="E96" s="782"/>
      <c r="F96" s="782"/>
      <c r="G96" s="782"/>
      <c r="H96" s="783"/>
      <c r="I96" s="646" t="s">
        <v>264</v>
      </c>
      <c r="J96" s="646" t="s">
        <v>265</v>
      </c>
      <c r="K96" s="646" t="s">
        <v>313</v>
      </c>
      <c r="L96" s="646" t="s">
        <v>314</v>
      </c>
      <c r="M96" s="646" t="s">
        <v>267</v>
      </c>
      <c r="N96" s="68"/>
      <c r="O96" s="390"/>
      <c r="P96" s="388"/>
      <c r="Q96" s="388"/>
      <c r="R96" s="388"/>
      <c r="S96" s="388"/>
    </row>
    <row r="97" spans="1:19" ht="44.25" customHeight="1" thickBot="1">
      <c r="A97" s="440"/>
      <c r="B97" s="803" t="s">
        <v>268</v>
      </c>
      <c r="C97" s="649"/>
      <c r="D97" s="646" t="s">
        <v>269</v>
      </c>
      <c r="E97" s="649"/>
      <c r="F97" s="646" t="s">
        <v>270</v>
      </c>
      <c r="G97" s="647"/>
      <c r="H97" s="646" t="s">
        <v>318</v>
      </c>
      <c r="I97" s="635"/>
      <c r="J97" s="635"/>
      <c r="K97" s="635"/>
      <c r="L97" s="635"/>
      <c r="M97" s="635"/>
      <c r="N97" s="68"/>
      <c r="O97" s="390"/>
      <c r="P97" s="388"/>
      <c r="Q97" s="388"/>
      <c r="R97" s="388"/>
      <c r="S97" s="388"/>
    </row>
    <row r="98" spans="1:19" ht="36">
      <c r="A98" s="440"/>
      <c r="B98" s="441" t="s">
        <v>299</v>
      </c>
      <c r="C98" s="442" t="s">
        <v>298</v>
      </c>
      <c r="D98" s="441" t="s">
        <v>299</v>
      </c>
      <c r="E98" s="442" t="s">
        <v>298</v>
      </c>
      <c r="F98" s="441" t="s">
        <v>299</v>
      </c>
      <c r="G98" s="442" t="s">
        <v>298</v>
      </c>
      <c r="H98" s="635"/>
      <c r="I98" s="635"/>
      <c r="J98" s="635"/>
      <c r="K98" s="635"/>
      <c r="L98" s="635"/>
      <c r="M98" s="635"/>
      <c r="N98" s="68"/>
      <c r="O98" s="390"/>
      <c r="P98" s="388"/>
      <c r="Q98" s="388"/>
      <c r="R98" s="388"/>
      <c r="S98" s="388"/>
    </row>
    <row r="99" spans="1:24" ht="16.5" customHeight="1">
      <c r="A99" s="391"/>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f>IF(AND(N28=TRUE,N29=TRUE),"",IF(AND(N28=FALSE,N29=FALSE),"",IF(N28=FALSE,"",E102*(D99+I99+J99+K99+L99))))</f>
      </c>
      <c r="G101" s="440"/>
      <c r="H101" s="440"/>
      <c r="I101" s="440"/>
      <c r="J101" s="440"/>
      <c r="K101" s="440"/>
      <c r="L101" s="440"/>
      <c r="M101" s="120"/>
      <c r="N101" s="139"/>
      <c r="O101" s="524"/>
      <c r="P101" s="68"/>
      <c r="Q101" s="522"/>
      <c r="R101" s="523"/>
      <c r="S101" s="523"/>
      <c r="T101" s="523"/>
      <c r="U101" s="523"/>
      <c r="V101" s="523"/>
    </row>
    <row r="102" spans="1:22" s="51" customFormat="1" ht="12.75" customHeight="1" hidden="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hidden="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hidden="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hidden="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ht="12.75" customHeight="1" hidden="1">
      <c r="A106" s="440"/>
      <c r="B106" s="440"/>
      <c r="C106" s="440"/>
      <c r="D106" s="440"/>
      <c r="E106" s="440"/>
      <c r="F106" s="440"/>
      <c r="G106" s="440"/>
      <c r="H106" s="465"/>
      <c r="I106" s="466" t="s">
        <v>276</v>
      </c>
      <c r="J106" s="515"/>
      <c r="K106" s="440"/>
      <c r="L106" s="440"/>
      <c r="M106" s="181"/>
      <c r="N106" s="139"/>
      <c r="O106" s="395"/>
      <c r="P106" s="330"/>
      <c r="Q106" s="390"/>
      <c r="R106" s="388"/>
      <c r="S106" s="388"/>
      <c r="T106" s="388"/>
      <c r="U106" s="388"/>
      <c r="V106" s="388"/>
    </row>
    <row r="107" spans="1:22" ht="12.75" customHeight="1" hidden="1">
      <c r="A107" s="440"/>
      <c r="B107" s="440"/>
      <c r="C107" s="440"/>
      <c r="D107" s="440"/>
      <c r="E107" s="440"/>
      <c r="F107" s="440"/>
      <c r="G107" s="440"/>
      <c r="H107" s="465"/>
      <c r="I107" s="466"/>
      <c r="J107" s="471"/>
      <c r="K107" s="440"/>
      <c r="L107" s="440"/>
      <c r="M107" s="181"/>
      <c r="N107" s="139"/>
      <c r="O107" s="395"/>
      <c r="P107" s="330"/>
      <c r="Q107" s="390"/>
      <c r="R107" s="388"/>
      <c r="S107" s="388"/>
      <c r="T107" s="388"/>
      <c r="U107" s="388"/>
      <c r="V107" s="388"/>
    </row>
    <row r="108" spans="1:22" ht="12.75" customHeight="1" hidden="1" thickBot="1">
      <c r="A108" s="440"/>
      <c r="B108" s="440"/>
      <c r="C108" s="440"/>
      <c r="D108" s="440"/>
      <c r="E108" s="440"/>
      <c r="F108" s="440"/>
      <c r="G108" s="440"/>
      <c r="H108" s="465"/>
      <c r="I108" s="466"/>
      <c r="J108" s="471"/>
      <c r="K108" s="440"/>
      <c r="L108" s="440"/>
      <c r="M108" s="181"/>
      <c r="N108" s="139"/>
      <c r="O108" s="395"/>
      <c r="P108" s="330"/>
      <c r="Q108" s="390"/>
      <c r="R108" s="388"/>
      <c r="S108" s="388"/>
      <c r="T108" s="388"/>
      <c r="U108" s="388"/>
      <c r="V108" s="388"/>
    </row>
    <row r="109" spans="1:22" ht="12.75" customHeight="1" hidden="1">
      <c r="A109" s="440"/>
      <c r="B109" s="440"/>
      <c r="C109" s="447"/>
      <c r="D109" s="448"/>
      <c r="E109" s="448"/>
      <c r="F109" s="448"/>
      <c r="G109" s="448"/>
      <c r="H109" s="448"/>
      <c r="I109" s="448"/>
      <c r="J109" s="448"/>
      <c r="K109" s="475"/>
      <c r="L109" s="440"/>
      <c r="M109" s="181"/>
      <c r="N109" s="139"/>
      <c r="O109" s="395"/>
      <c r="P109" s="330"/>
      <c r="Q109" s="390"/>
      <c r="R109" s="388"/>
      <c r="S109" s="388"/>
      <c r="T109" s="388"/>
      <c r="U109" s="388"/>
      <c r="V109" s="388"/>
    </row>
    <row r="110" spans="1:22" ht="12.75" customHeight="1" hidden="1">
      <c r="A110" s="440"/>
      <c r="B110" s="440"/>
      <c r="C110" s="449"/>
      <c r="D110" s="450"/>
      <c r="E110" s="452" t="s">
        <v>42</v>
      </c>
      <c r="F110" s="508">
        <f>IF(J104="","",J106*J104)</f>
        <v>0</v>
      </c>
      <c r="G110" s="461"/>
      <c r="H110" s="461"/>
      <c r="I110" s="461"/>
      <c r="J110" s="461"/>
      <c r="K110" s="476"/>
      <c r="L110" s="440"/>
      <c r="M110" s="181"/>
      <c r="N110" s="139"/>
      <c r="O110" s="395"/>
      <c r="P110" s="330"/>
      <c r="Q110" s="390"/>
      <c r="R110" s="388"/>
      <c r="S110" s="388"/>
      <c r="T110" s="388"/>
      <c r="U110" s="388"/>
      <c r="V110" s="388"/>
    </row>
    <row r="111" spans="1:22" ht="12.75" customHeight="1" hidden="1">
      <c r="A111" s="440"/>
      <c r="B111" s="440"/>
      <c r="C111" s="451"/>
      <c r="D111" s="452"/>
      <c r="E111" s="459"/>
      <c r="F111" s="461"/>
      <c r="G111" s="461"/>
      <c r="H111" s="461"/>
      <c r="I111" s="461"/>
      <c r="J111" s="461"/>
      <c r="K111" s="476"/>
      <c r="L111" s="440"/>
      <c r="M111" s="181"/>
      <c r="N111" s="139"/>
      <c r="O111" s="395"/>
      <c r="P111" s="330"/>
      <c r="Q111" s="390"/>
      <c r="R111" s="388"/>
      <c r="S111" s="388"/>
      <c r="T111" s="388"/>
      <c r="U111" s="388"/>
      <c r="V111" s="388"/>
    </row>
    <row r="112" spans="1:22" ht="12.75" customHeight="1" hidden="1">
      <c r="A112" s="440"/>
      <c r="B112" s="440"/>
      <c r="C112" s="453"/>
      <c r="D112" s="94"/>
      <c r="E112" s="460" t="s">
        <v>277</v>
      </c>
      <c r="F112" s="511"/>
      <c r="G112" s="467" t="s">
        <v>278</v>
      </c>
      <c r="H112" s="468"/>
      <c r="I112" s="468"/>
      <c r="J112" s="461"/>
      <c r="K112" s="476"/>
      <c r="L112" s="440"/>
      <c r="M112" s="181"/>
      <c r="N112" s="139"/>
      <c r="O112" s="395"/>
      <c r="P112" s="330"/>
      <c r="Q112" s="390"/>
      <c r="R112" s="388"/>
      <c r="S112" s="388"/>
      <c r="T112" s="388"/>
      <c r="U112" s="388"/>
      <c r="V112" s="388"/>
    </row>
    <row r="113" spans="1:22" ht="12.75" hidden="1">
      <c r="A113" s="440"/>
      <c r="B113" s="440"/>
      <c r="C113" s="453"/>
      <c r="D113" s="94"/>
      <c r="E113" s="461"/>
      <c r="F113" s="511"/>
      <c r="G113" s="467" t="s">
        <v>279</v>
      </c>
      <c r="H113" s="469"/>
      <c r="I113" s="469"/>
      <c r="J113" s="472"/>
      <c r="K113" s="476"/>
      <c r="L113" s="440"/>
      <c r="M113" s="181"/>
      <c r="N113" s="139"/>
      <c r="O113" s="395"/>
      <c r="P113" s="330"/>
      <c r="Q113" s="390"/>
      <c r="R113" s="388"/>
      <c r="S113" s="388"/>
      <c r="T113" s="388"/>
      <c r="U113" s="388"/>
      <c r="V113" s="388"/>
    </row>
    <row r="114" spans="1:22" ht="12.75" customHeight="1" hidden="1" thickBot="1">
      <c r="A114" s="440"/>
      <c r="B114" s="440"/>
      <c r="C114" s="454"/>
      <c r="D114" s="455"/>
      <c r="E114" s="455"/>
      <c r="F114" s="455"/>
      <c r="G114" s="455"/>
      <c r="H114" s="455"/>
      <c r="I114" s="455"/>
      <c r="J114" s="455"/>
      <c r="K114" s="477"/>
      <c r="L114" s="440"/>
      <c r="M114" s="181"/>
      <c r="N114" s="139"/>
      <c r="O114" s="395"/>
      <c r="P114" s="330"/>
      <c r="Q114" s="390"/>
      <c r="R114" s="388"/>
      <c r="S114" s="388"/>
      <c r="T114" s="388"/>
      <c r="U114" s="388"/>
      <c r="V114" s="388"/>
    </row>
    <row r="115" spans="1:22" ht="12.75" customHeight="1" hidden="1">
      <c r="A115" s="440"/>
      <c r="B115" s="440"/>
      <c r="C115" s="440"/>
      <c r="D115" s="440"/>
      <c r="E115" s="440"/>
      <c r="F115" s="440"/>
      <c r="G115" s="440"/>
      <c r="H115" s="465"/>
      <c r="I115" s="466"/>
      <c r="J115" s="471"/>
      <c r="K115" s="440"/>
      <c r="L115" s="440"/>
      <c r="M115" s="181"/>
      <c r="N115" s="139"/>
      <c r="O115" s="395"/>
      <c r="P115" s="330"/>
      <c r="Q115" s="390"/>
      <c r="R115" s="388"/>
      <c r="S115" s="388"/>
      <c r="T115" s="388"/>
      <c r="U115" s="388"/>
      <c r="V115" s="388"/>
    </row>
    <row r="116" spans="1:22" ht="12.75" customHeight="1" hidden="1">
      <c r="A116" s="440"/>
      <c r="B116" s="440"/>
      <c r="C116" s="440"/>
      <c r="D116" s="440"/>
      <c r="E116" s="440"/>
      <c r="F116" s="440"/>
      <c r="G116" s="440"/>
      <c r="H116" s="465"/>
      <c r="I116" s="466"/>
      <c r="J116" s="471"/>
      <c r="K116" s="440"/>
      <c r="L116" s="440"/>
      <c r="M116" s="181"/>
      <c r="N116" s="139"/>
      <c r="O116" s="395"/>
      <c r="P116" s="330"/>
      <c r="Q116" s="390"/>
      <c r="R116" s="388"/>
      <c r="S116" s="388"/>
      <c r="T116" s="388"/>
      <c r="U116" s="388"/>
      <c r="V116" s="388"/>
    </row>
    <row r="117" spans="1:22" ht="12.75" customHeight="1" hidden="1">
      <c r="A117" s="456"/>
      <c r="B117" s="440"/>
      <c r="C117" s="440"/>
      <c r="D117" s="440"/>
      <c r="E117" s="440"/>
      <c r="F117" s="440"/>
      <c r="G117" s="440"/>
      <c r="H117" s="440"/>
      <c r="I117" s="440"/>
      <c r="J117" s="440"/>
      <c r="K117" s="440"/>
      <c r="L117" s="440"/>
      <c r="M117" s="181"/>
      <c r="N117" s="139"/>
      <c r="O117" s="395"/>
      <c r="P117" s="330"/>
      <c r="Q117" s="390"/>
      <c r="R117" s="388"/>
      <c r="S117" s="388"/>
      <c r="T117" s="388"/>
      <c r="U117" s="388"/>
      <c r="V117" s="388"/>
    </row>
    <row r="118" spans="1:24" ht="12.75" customHeight="1">
      <c r="A118" s="440"/>
      <c r="B118" s="440"/>
      <c r="C118" s="440"/>
      <c r="D118" s="440"/>
      <c r="E118" s="440"/>
      <c r="F118" s="509"/>
      <c r="G118" s="440"/>
      <c r="H118" s="440"/>
      <c r="I118" s="440"/>
      <c r="J118" s="440"/>
      <c r="K118" s="440"/>
      <c r="L118" s="440"/>
      <c r="M118" s="181"/>
      <c r="N118" s="139"/>
      <c r="O118" s="395"/>
      <c r="P118" s="330"/>
      <c r="Q118" s="390"/>
      <c r="R118" s="388"/>
      <c r="S118" s="388"/>
      <c r="T118" s="388"/>
      <c r="U118" s="388"/>
      <c r="V118" s="388"/>
      <c r="X118" s="309"/>
    </row>
    <row r="119" spans="1:22" ht="12.75" customHeight="1">
      <c r="A119" s="51"/>
      <c r="B119" s="445"/>
      <c r="C119" s="445"/>
      <c r="D119" s="446" t="s">
        <v>272</v>
      </c>
      <c r="E119" s="514"/>
      <c r="F119" s="506">
        <f>IF(E119&gt;68%,"MAX 68%",IF($I$29="Coût Complet",$E$119*($B$99+$D$99+$H$99),0))</f>
        <v>0</v>
      </c>
      <c r="G119" s="440"/>
      <c r="H119" s="51"/>
      <c r="I119" s="464" t="s">
        <v>108</v>
      </c>
      <c r="J119" s="508">
        <f>IF(OR(E119&gt;68%,E121&gt;7%),0,IF($I$29="Coût Complet",M99+F123,0))</f>
        <v>0</v>
      </c>
      <c r="K119" s="440"/>
      <c r="L119" s="440"/>
      <c r="M119" s="181"/>
      <c r="N119" s="139"/>
      <c r="O119" s="395"/>
      <c r="P119" s="290"/>
      <c r="Q119" s="390"/>
      <c r="R119" s="388"/>
      <c r="S119" s="388"/>
      <c r="T119" s="388"/>
      <c r="U119" s="388"/>
      <c r="V119" s="388"/>
    </row>
    <row r="120" spans="1:22" ht="12.75" customHeight="1">
      <c r="A120" s="440"/>
      <c r="B120" s="440"/>
      <c r="C120" s="440"/>
      <c r="D120" s="440"/>
      <c r="E120" s="440"/>
      <c r="F120" s="463"/>
      <c r="G120" s="440"/>
      <c r="H120" s="440"/>
      <c r="I120" s="446"/>
      <c r="J120" s="470"/>
      <c r="K120" s="440"/>
      <c r="L120" s="440"/>
      <c r="M120" s="181"/>
      <c r="N120" s="139"/>
      <c r="O120" s="395"/>
      <c r="P120" s="330"/>
      <c r="Q120" s="390"/>
      <c r="R120" s="388"/>
      <c r="S120" s="388"/>
      <c r="T120" s="388"/>
      <c r="U120" s="388"/>
      <c r="V120" s="388"/>
    </row>
    <row r="121" spans="1:22" ht="12.75" customHeight="1">
      <c r="A121" s="51"/>
      <c r="B121" s="445"/>
      <c r="C121" s="445"/>
      <c r="D121" s="446" t="s">
        <v>273</v>
      </c>
      <c r="E121" s="514"/>
      <c r="F121" s="506">
        <f>IF(E121&gt;7%,"MAX 7%",IF($I$29="Coût Complet",$E$121*(SUM($I$99:$L$99)),0))</f>
        <v>0</v>
      </c>
      <c r="G121" s="505"/>
      <c r="H121" s="51"/>
      <c r="I121" s="464" t="s">
        <v>274</v>
      </c>
      <c r="J121" s="508">
        <f>IF(J119=0,0,B99+D99+H99+I99+J99+K99+L99+F123)</f>
        <v>0</v>
      </c>
      <c r="K121" s="440"/>
      <c r="L121" s="440"/>
      <c r="M121" s="181"/>
      <c r="N121" s="139"/>
      <c r="O121" s="395"/>
      <c r="P121" s="330"/>
      <c r="Q121" s="390"/>
      <c r="R121" s="388"/>
      <c r="S121" s="388"/>
      <c r="T121" s="388"/>
      <c r="U121" s="388"/>
      <c r="V121" s="388"/>
    </row>
    <row r="122" spans="1:22" ht="12.75" customHeight="1">
      <c r="A122" s="440"/>
      <c r="B122" s="440"/>
      <c r="C122" s="440"/>
      <c r="D122" s="440"/>
      <c r="E122" s="440"/>
      <c r="F122" s="440"/>
      <c r="G122" s="440"/>
      <c r="H122" s="440"/>
      <c r="I122" s="440"/>
      <c r="J122" s="440"/>
      <c r="K122" s="440"/>
      <c r="L122" s="440"/>
      <c r="M122" s="181"/>
      <c r="N122" s="139"/>
      <c r="O122" s="395"/>
      <c r="P122" s="330"/>
      <c r="Q122" s="390"/>
      <c r="R122" s="388"/>
      <c r="S122" s="388"/>
      <c r="T122" s="388"/>
      <c r="U122" s="388"/>
      <c r="V122" s="388"/>
    </row>
    <row r="123" spans="1:22" ht="12.75" customHeight="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ht="12.75" customHeight="1">
      <c r="A124" s="440"/>
      <c r="B124" s="440"/>
      <c r="C124" s="440"/>
      <c r="D124" s="440"/>
      <c r="E124" s="440"/>
      <c r="F124" s="440"/>
      <c r="G124" s="440"/>
      <c r="H124" s="440"/>
      <c r="I124" s="466"/>
      <c r="J124" s="473"/>
      <c r="K124" s="440"/>
      <c r="L124" s="440"/>
      <c r="M124" s="120"/>
      <c r="N124" s="139"/>
      <c r="O124" s="395"/>
      <c r="P124" s="330"/>
      <c r="Q124" s="390"/>
      <c r="R124" s="388"/>
      <c r="S124" s="388"/>
      <c r="T124" s="388"/>
      <c r="U124" s="388"/>
      <c r="V124" s="388"/>
    </row>
    <row r="125" spans="1:22" ht="12.75" customHeight="1" thickBot="1">
      <c r="A125" s="440"/>
      <c r="B125" s="440"/>
      <c r="C125" s="440"/>
      <c r="D125" s="440"/>
      <c r="E125" s="440"/>
      <c r="F125" s="440"/>
      <c r="G125" s="440"/>
      <c r="H125" s="440"/>
      <c r="I125" s="440"/>
      <c r="J125" s="440"/>
      <c r="K125" s="440"/>
      <c r="L125" s="440"/>
      <c r="M125" s="120"/>
      <c r="N125" s="139"/>
      <c r="O125" s="395"/>
      <c r="P125" s="330"/>
      <c r="Q125" s="390"/>
      <c r="R125" s="388"/>
      <c r="S125" s="388"/>
      <c r="T125" s="388"/>
      <c r="U125" s="388"/>
      <c r="V125" s="388"/>
    </row>
    <row r="126" spans="1:22" ht="12.75" customHeight="1">
      <c r="A126" s="440"/>
      <c r="B126" s="440"/>
      <c r="C126" s="478"/>
      <c r="D126" s="479"/>
      <c r="E126" s="479"/>
      <c r="F126" s="479"/>
      <c r="G126" s="479"/>
      <c r="H126" s="479"/>
      <c r="I126" s="479"/>
      <c r="J126" s="479"/>
      <c r="K126" s="219"/>
      <c r="L126" s="51"/>
      <c r="M126" s="281"/>
      <c r="N126" s="2"/>
      <c r="O126" s="381"/>
      <c r="Q126" s="390"/>
      <c r="R126" s="388"/>
      <c r="S126" s="388"/>
      <c r="T126" s="388"/>
      <c r="U126" s="388"/>
      <c r="V126" s="388"/>
    </row>
    <row r="127" spans="1:22" ht="12.75" customHeight="1">
      <c r="A127" s="440"/>
      <c r="B127" s="440"/>
      <c r="C127" s="480"/>
      <c r="D127" s="51"/>
      <c r="E127" s="452" t="s">
        <v>42</v>
      </c>
      <c r="F127" s="510">
        <f>IF(J121="","",J123*J121)</f>
        <v>0</v>
      </c>
      <c r="G127" s="461"/>
      <c r="H127" s="461"/>
      <c r="I127" s="461"/>
      <c r="J127" s="461"/>
      <c r="K127" s="220"/>
      <c r="L127" s="51"/>
      <c r="M127" s="196"/>
      <c r="N127" s="196"/>
      <c r="O127" s="289"/>
      <c r="Q127" s="390"/>
      <c r="R127" s="388"/>
      <c r="S127" s="388"/>
      <c r="T127" s="388"/>
      <c r="U127" s="388"/>
      <c r="V127" s="388"/>
    </row>
    <row r="128" spans="1:22" ht="12.75" customHeight="1">
      <c r="A128" s="440"/>
      <c r="B128" s="440"/>
      <c r="C128" s="481"/>
      <c r="D128" s="452"/>
      <c r="E128" s="459"/>
      <c r="F128" s="461"/>
      <c r="G128" s="461"/>
      <c r="H128" s="461"/>
      <c r="I128" s="461"/>
      <c r="J128" s="461"/>
      <c r="K128" s="220"/>
      <c r="L128" s="51"/>
      <c r="M128" s="175"/>
      <c r="N128" s="175"/>
      <c r="O128" s="28"/>
      <c r="Q128" s="390"/>
      <c r="R128" s="388"/>
      <c r="S128" s="388"/>
      <c r="T128" s="388"/>
      <c r="U128" s="388"/>
      <c r="V128" s="388"/>
    </row>
    <row r="129" spans="1:22" ht="12.75" customHeight="1">
      <c r="A129" s="440"/>
      <c r="B129" s="440"/>
      <c r="C129" s="482"/>
      <c r="D129" s="461"/>
      <c r="E129" s="460" t="s">
        <v>277</v>
      </c>
      <c r="F129" s="511"/>
      <c r="G129" s="472" t="s">
        <v>278</v>
      </c>
      <c r="H129" s="472"/>
      <c r="I129" s="461"/>
      <c r="J129" s="461"/>
      <c r="K129" s="220"/>
      <c r="L129" s="51"/>
      <c r="M129" s="30"/>
      <c r="N129" s="19"/>
      <c r="O129" s="28"/>
      <c r="Q129" s="390"/>
      <c r="R129" s="388"/>
      <c r="S129" s="388"/>
      <c r="T129" s="388"/>
      <c r="U129" s="388"/>
      <c r="V129" s="388"/>
    </row>
    <row r="130" spans="1:22" ht="12.75" customHeight="1">
      <c r="A130" s="440"/>
      <c r="B130" s="440"/>
      <c r="C130" s="482"/>
      <c r="D130" s="461"/>
      <c r="E130" s="461"/>
      <c r="F130" s="511"/>
      <c r="G130" s="472" t="s">
        <v>279</v>
      </c>
      <c r="H130" s="472"/>
      <c r="I130" s="485"/>
      <c r="J130" s="461"/>
      <c r="K130" s="220"/>
      <c r="L130" s="51"/>
      <c r="M130" s="281"/>
      <c r="N130" s="144"/>
      <c r="O130" s="28"/>
      <c r="P130" s="330"/>
      <c r="Q130" s="390"/>
      <c r="R130" s="388"/>
      <c r="S130" s="388"/>
      <c r="T130" s="388"/>
      <c r="U130" s="388"/>
      <c r="V130" s="388"/>
    </row>
    <row r="131" spans="1:22" ht="12.75" customHeight="1" thickBot="1">
      <c r="A131" s="440"/>
      <c r="B131" s="440"/>
      <c r="C131" s="483"/>
      <c r="D131" s="484"/>
      <c r="E131" s="484"/>
      <c r="F131" s="484"/>
      <c r="G131" s="484"/>
      <c r="H131" s="484"/>
      <c r="I131" s="484"/>
      <c r="J131" s="484"/>
      <c r="K131" s="221"/>
      <c r="L131" s="51"/>
      <c r="M131" s="281"/>
      <c r="N131" s="144"/>
      <c r="O131" s="386"/>
      <c r="P131" s="330"/>
      <c r="Q131" s="290"/>
      <c r="R131" s="388"/>
      <c r="S131" s="388"/>
      <c r="T131" s="388"/>
      <c r="U131" s="388"/>
      <c r="V131" s="388"/>
    </row>
    <row r="132" spans="1:25" ht="12.75" customHeight="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12.7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f>J84</f>
        <v>0</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14"/>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row r="297" ht="12.75"/>
    <row r="298" ht="12.75"/>
    <row r="299" ht="12.75"/>
    <row r="300" ht="12.75"/>
    <row r="301" ht="12.75"/>
  </sheetData>
  <sheetProtection password="8AA6" sheet="1" formatRows="0" selectLockedCells="1"/>
  <mergeCells count="170">
    <mergeCell ref="A11:G11"/>
    <mergeCell ref="I14:J14"/>
    <mergeCell ref="F19:K19"/>
    <mergeCell ref="A25:M25"/>
    <mergeCell ref="B51:D51"/>
    <mergeCell ref="G3:K3"/>
    <mergeCell ref="B29:D29"/>
    <mergeCell ref="B28:D28"/>
    <mergeCell ref="F34:K34"/>
    <mergeCell ref="D35:E35"/>
    <mergeCell ref="B173:M173"/>
    <mergeCell ref="B174:M174"/>
    <mergeCell ref="A200:M200"/>
    <mergeCell ref="A159:L159"/>
    <mergeCell ref="H154:J154"/>
    <mergeCell ref="B146:G146"/>
    <mergeCell ref="H146:J146"/>
    <mergeCell ref="H153:J153"/>
    <mergeCell ref="B147:G147"/>
    <mergeCell ref="B148:G148"/>
    <mergeCell ref="D139:E139"/>
    <mergeCell ref="J139:K139"/>
    <mergeCell ref="D140:E140"/>
    <mergeCell ref="B145:G145"/>
    <mergeCell ref="A172:M172"/>
    <mergeCell ref="H151:J151"/>
    <mergeCell ref="J140:K140"/>
    <mergeCell ref="B190:I190"/>
    <mergeCell ref="B154:G154"/>
    <mergeCell ref="B153:G153"/>
    <mergeCell ref="B144:G144"/>
    <mergeCell ref="H144:J144"/>
    <mergeCell ref="E43:H43"/>
    <mergeCell ref="C47:D47"/>
    <mergeCell ref="H148:J148"/>
    <mergeCell ref="A181:M181"/>
    <mergeCell ref="D138:G138"/>
    <mergeCell ref="E16:F16"/>
    <mergeCell ref="B18:C23"/>
    <mergeCell ref="E27:L27"/>
    <mergeCell ref="A136:M136"/>
    <mergeCell ref="I47:K47"/>
    <mergeCell ref="G41:H41"/>
    <mergeCell ref="D20:E20"/>
    <mergeCell ref="H11:J11"/>
    <mergeCell ref="D14:E14"/>
    <mergeCell ref="D37:E37"/>
    <mergeCell ref="J38:K38"/>
    <mergeCell ref="B33:C38"/>
    <mergeCell ref="D36:E36"/>
    <mergeCell ref="F36:K36"/>
    <mergeCell ref="B16:C16"/>
    <mergeCell ref="H16:K16"/>
    <mergeCell ref="E28:G28"/>
    <mergeCell ref="F20:K20"/>
    <mergeCell ref="E15:F15"/>
    <mergeCell ref="I29:K29"/>
    <mergeCell ref="J23:K23"/>
    <mergeCell ref="H22:K22"/>
    <mergeCell ref="F21:K21"/>
    <mergeCell ref="D18:E18"/>
    <mergeCell ref="D21:E21"/>
    <mergeCell ref="D19:E19"/>
    <mergeCell ref="J6:K6"/>
    <mergeCell ref="J5:M5"/>
    <mergeCell ref="L6:M6"/>
    <mergeCell ref="F65:K65"/>
    <mergeCell ref="F14:H14"/>
    <mergeCell ref="E53:I53"/>
    <mergeCell ref="F64:K64"/>
    <mergeCell ref="D65:E65"/>
    <mergeCell ref="D22:E22"/>
    <mergeCell ref="G8:K8"/>
    <mergeCell ref="E31:G31"/>
    <mergeCell ref="H55:I55"/>
    <mergeCell ref="B41:D41"/>
    <mergeCell ref="B27:D27"/>
    <mergeCell ref="B43:D43"/>
    <mergeCell ref="F35:K35"/>
    <mergeCell ref="E49:J49"/>
    <mergeCell ref="F33:K33"/>
    <mergeCell ref="D34:E34"/>
    <mergeCell ref="D33:E33"/>
    <mergeCell ref="F62:K62"/>
    <mergeCell ref="D63:E63"/>
    <mergeCell ref="J67:K67"/>
    <mergeCell ref="B49:D49"/>
    <mergeCell ref="H37:K37"/>
    <mergeCell ref="E51:J51"/>
    <mergeCell ref="D66:E66"/>
    <mergeCell ref="B62:C67"/>
    <mergeCell ref="D64:E64"/>
    <mergeCell ref="E47:G47"/>
    <mergeCell ref="B152:G152"/>
    <mergeCell ref="H152:J152"/>
    <mergeCell ref="B79:D79"/>
    <mergeCell ref="D62:E62"/>
    <mergeCell ref="F73:G73"/>
    <mergeCell ref="E79:F79"/>
    <mergeCell ref="F75:K75"/>
    <mergeCell ref="D77:E77"/>
    <mergeCell ref="H77:K77"/>
    <mergeCell ref="B151:G151"/>
    <mergeCell ref="B186:I186"/>
    <mergeCell ref="C123:D123"/>
    <mergeCell ref="G163:H163"/>
    <mergeCell ref="B97:C97"/>
    <mergeCell ref="D97:E97"/>
    <mergeCell ref="H147:J147"/>
    <mergeCell ref="B150:G150"/>
    <mergeCell ref="H150:J150"/>
    <mergeCell ref="A158:L158"/>
    <mergeCell ref="H149:J149"/>
    <mergeCell ref="B149:G149"/>
    <mergeCell ref="I45:K45"/>
    <mergeCell ref="B45:D45"/>
    <mergeCell ref="D75:E75"/>
    <mergeCell ref="K55:L55"/>
    <mergeCell ref="L96:L98"/>
    <mergeCell ref="D73:E73"/>
    <mergeCell ref="D72:E72"/>
    <mergeCell ref="H66:K66"/>
    <mergeCell ref="E91:F91"/>
    <mergeCell ref="F90:H90"/>
    <mergeCell ref="I96:I98"/>
    <mergeCell ref="D76:E76"/>
    <mergeCell ref="B96:H96"/>
    <mergeCell ref="B92:C92"/>
    <mergeCell ref="E92:F92"/>
    <mergeCell ref="H92:K92"/>
    <mergeCell ref="B1:E1"/>
    <mergeCell ref="F1:M1"/>
    <mergeCell ref="G4:K4"/>
    <mergeCell ref="I79:K79"/>
    <mergeCell ref="J78:K78"/>
    <mergeCell ref="K14:M14"/>
    <mergeCell ref="E45:G45"/>
    <mergeCell ref="B72:C78"/>
    <mergeCell ref="F18:K18"/>
    <mergeCell ref="D74:E74"/>
    <mergeCell ref="B193:L198"/>
    <mergeCell ref="J96:J98"/>
    <mergeCell ref="K96:K98"/>
    <mergeCell ref="A69:M69"/>
    <mergeCell ref="A82:M82"/>
    <mergeCell ref="A87:M87"/>
    <mergeCell ref="A94:M94"/>
    <mergeCell ref="F76:K76"/>
    <mergeCell ref="A142:M142"/>
    <mergeCell ref="M96:M98"/>
    <mergeCell ref="S49:U49"/>
    <mergeCell ref="A210:M211"/>
    <mergeCell ref="A213:M214"/>
    <mergeCell ref="F72:M72"/>
    <mergeCell ref="J84:M85"/>
    <mergeCell ref="B201:L207"/>
    <mergeCell ref="B163:C163"/>
    <mergeCell ref="D163:E163"/>
    <mergeCell ref="B188:I188"/>
    <mergeCell ref="B184:I184"/>
    <mergeCell ref="B161:E161"/>
    <mergeCell ref="K161:L161"/>
    <mergeCell ref="D165:E165"/>
    <mergeCell ref="F84:H85"/>
    <mergeCell ref="D84:E85"/>
    <mergeCell ref="F161:J161"/>
    <mergeCell ref="H97:H98"/>
    <mergeCell ref="F97:G97"/>
    <mergeCell ref="D90:E90"/>
    <mergeCell ref="H145:J145"/>
  </mergeCells>
  <conditionalFormatting sqref="L163">
    <cfRule type="cellIs" priority="6" dxfId="0" operator="equal" stopIfTrue="1">
      <formula>""""""</formula>
    </cfRule>
  </conditionalFormatting>
  <conditionalFormatting sqref="O84:O86 O90 O14">
    <cfRule type="cellIs" priority="11" dxfId="3" operator="notEqual" stopIfTrue="1">
      <formula>""""""</formula>
    </cfRule>
  </conditionalFormatting>
  <conditionalFormatting sqref="J31:L31 N31 M30">
    <cfRule type="expression" priority="12" dxfId="32" stopIfTrue="1">
      <formula>$E$31="Autre"</formula>
    </cfRule>
  </conditionalFormatting>
  <conditionalFormatting sqref="L29">
    <cfRule type="expression" priority="5" dxfId="32" stopIfTrue="1">
      <formula>$E$31="Autre"</formula>
    </cfRule>
  </conditionalFormatting>
  <conditionalFormatting sqref="T51:V51">
    <cfRule type="expression" priority="4" dxfId="32" stopIfTrue="1">
      <formula>$E$31="Autre"</formula>
    </cfRule>
  </conditionalFormatting>
  <conditionalFormatting sqref="V49">
    <cfRule type="expression" priority="3" dxfId="32" stopIfTrue="1">
      <formula>$E$31="Autre"</formula>
    </cfRule>
  </conditionalFormatting>
  <conditionalFormatting sqref="I29:K29">
    <cfRule type="cellIs" priority="2" dxfId="2" operator="equal" stopIfTrue="1">
      <formula>"VEUILLEZ SELECTIONNER UNE CATEGORIE DE PARTENAIRE"</formula>
    </cfRule>
  </conditionalFormatting>
  <conditionalFormatting sqref="L165">
    <cfRule type="cellIs" priority="1" dxfId="0" operator="equal" stopIfTrue="1">
      <formula>""""""</formula>
    </cfRule>
  </conditionalFormatting>
  <dataValidations count="8">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 type="list" allowBlank="1" showInputMessage="1" showErrorMessage="1" sqref="F29:G29">
      <formula1>$S$7:$S$12</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12" man="1"/>
  </rowBreaks>
  <drawing r:id="rId3"/>
  <legacyDrawing r:id="rId2"/>
</worksheet>
</file>

<file path=xl/worksheets/sheet5.xml><?xml version="1.0" encoding="utf-8"?>
<worksheet xmlns="http://schemas.openxmlformats.org/spreadsheetml/2006/main" xmlns:r="http://schemas.openxmlformats.org/officeDocument/2006/relationships">
  <sheetPr codeName="Feuil4">
    <tabColor indexed="15"/>
  </sheetPr>
  <dimension ref="A1:Y290"/>
  <sheetViews>
    <sheetView showGridLines="0" zoomScalePageLayoutView="0" workbookViewId="0" topLeftCell="A1">
      <selection activeCell="I17" sqref="I17"/>
    </sheetView>
  </sheetViews>
  <sheetFormatPr defaultColWidth="9.710937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3.2812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4" width="11.421875" style="286" hidden="1" customWidth="1"/>
    <col min="255" max="255" width="16.28125" style="286" hidden="1" customWidth="1"/>
    <col min="256" max="16384" width="9.710937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2</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4"/>
      <c r="G28" s="834"/>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Complet</v>
      </c>
      <c r="J29" s="837"/>
      <c r="K29" s="838"/>
      <c r="L29" s="270"/>
      <c r="M29" s="338"/>
      <c r="N29" s="539">
        <v>7</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t="s">
        <v>217</v>
      </c>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299</v>
      </c>
      <c r="C98" s="442" t="s">
        <v>306</v>
      </c>
      <c r="D98" s="443" t="s">
        <v>299</v>
      </c>
      <c r="E98" s="442" t="s">
        <v>306</v>
      </c>
      <c r="F98" s="443" t="s">
        <v>299</v>
      </c>
      <c r="G98" s="442" t="s">
        <v>306</v>
      </c>
      <c r="H98" s="635"/>
      <c r="I98" s="635"/>
      <c r="J98" s="635"/>
      <c r="K98" s="635"/>
      <c r="L98" s="635"/>
      <c r="M98" s="635"/>
      <c r="N98" s="68"/>
      <c r="O98" s="522"/>
      <c r="P98" s="523"/>
      <c r="Q98" s="523"/>
      <c r="R98" s="523"/>
      <c r="S98" s="523"/>
    </row>
    <row r="99" spans="1:24" ht="16.5" customHeight="1">
      <c r="A99" s="391"/>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hidden="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hidden="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hidden="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hidden="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hidden="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hidden="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hidden="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hidden="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hidden="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hidden="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hidden="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hidden="1">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hidden="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hidden="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hidden="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c r="B119" s="445"/>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1:22" s="51" customFormat="1" ht="12.75" customHeight="1">
      <c r="A120" s="440"/>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c r="B121" s="445"/>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s="51" customFormat="1" ht="12.75" customHeight="1">
      <c r="A132" s="50"/>
      <c r="B132" s="50"/>
      <c r="C132" s="50"/>
      <c r="D132" s="50"/>
      <c r="E132" s="50"/>
      <c r="F132" s="50"/>
      <c r="G132" s="106"/>
      <c r="H132" s="50"/>
      <c r="I132" s="50"/>
      <c r="J132" s="105"/>
      <c r="K132" s="105"/>
      <c r="L132" s="105"/>
      <c r="M132" s="486"/>
      <c r="N132" s="487"/>
      <c r="O132" s="19"/>
      <c r="P132" s="68"/>
      <c r="Q132" s="527"/>
      <c r="R132" s="523"/>
      <c r="S132" s="523"/>
      <c r="T132" s="523"/>
      <c r="U132" s="523"/>
      <c r="V132" s="523"/>
      <c r="X132" s="67"/>
      <c r="Y132" s="67"/>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password="8AA6" sheet="1"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7" dxfId="3" operator="notEqual" stopIfTrue="1">
      <formula>""""""</formula>
    </cfRule>
  </conditionalFormatting>
  <conditionalFormatting sqref="J31:L31 N31 M30">
    <cfRule type="expression" priority="8" dxfId="32" stopIfTrue="1">
      <formula>$E$31="Autre"</formula>
    </cfRule>
  </conditionalFormatting>
  <conditionalFormatting sqref="M28">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7">
    <dataValidation type="list" allowBlank="1" showInputMessage="1" showErrorMessage="1" sqref="E31:G31">
      <formula1>$S$22:$S$44</formula1>
    </dataValidation>
    <dataValidation type="list" allowBlank="1" showInputMessage="1" showErrorMessage="1" sqref="E41">
      <formula1>UNITES</formula1>
    </dataValidation>
    <dataValidation type="list" allowBlank="1" showInputMessage="1" showErrorMessage="1" sqref="H88 H12 H70">
      <formula1>#REF!</formula1>
    </dataValidation>
    <dataValidation type="list" allowBlank="1" showInputMessage="1" showErrorMessage="1" sqref="B84:B86 B14 F55 B90">
      <formula1>$Q$6:$Q$7</formula1>
    </dataValidation>
    <dataValidation type="list" allowBlank="1" showInputMessage="1" showErrorMessage="1" sqref="E176:E177">
      <formula1>#REF!</formula1>
    </dataValidation>
    <dataValidation type="list" allowBlank="1" showInputMessage="1" showErrorMessage="1" sqref="J184 M158 K178 F176:F177 J190 J188 J186">
      <formula1>$O$156:$O$157</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6.xml><?xml version="1.0" encoding="utf-8"?>
<worksheet xmlns="http://schemas.openxmlformats.org/spreadsheetml/2006/main" xmlns:r="http://schemas.openxmlformats.org/officeDocument/2006/relationships">
  <sheetPr codeName="Feuil6">
    <tabColor indexed="15"/>
  </sheetPr>
  <dimension ref="A1:Y290"/>
  <sheetViews>
    <sheetView showGridLines="0" zoomScalePageLayoutView="0" workbookViewId="0" topLeftCell="A1">
      <selection activeCell="J6" sqref="J6:K6"/>
    </sheetView>
  </sheetViews>
  <sheetFormatPr defaultColWidth="9.0039062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3.5742187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4" width="0" style="286" hidden="1" customWidth="1"/>
    <col min="255" max="255" width="2.00390625" style="286" hidden="1" customWidth="1"/>
    <col min="256" max="16384" width="9.0039062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3</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Complet</v>
      </c>
      <c r="J29" s="837"/>
      <c r="K29" s="838"/>
      <c r="L29" s="89"/>
      <c r="M29" s="338"/>
      <c r="N29" s="539">
        <v>5</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391"/>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ht="12.75" customHeight="1">
      <c r="A100" s="440"/>
      <c r="B100" s="440"/>
      <c r="C100" s="440"/>
      <c r="D100" s="440"/>
      <c r="E100" s="440"/>
      <c r="F100" s="440"/>
      <c r="G100" s="440"/>
      <c r="H100" s="440"/>
      <c r="I100" s="440"/>
      <c r="J100" s="440"/>
      <c r="K100" s="440"/>
      <c r="L100" s="440"/>
      <c r="M100" s="444"/>
      <c r="N100" s="88"/>
      <c r="O100" s="395"/>
      <c r="P100" s="330"/>
      <c r="Q100" s="390"/>
      <c r="R100" s="388"/>
      <c r="S100" s="388"/>
      <c r="T100" s="388"/>
      <c r="U100" s="388"/>
      <c r="V100" s="388"/>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hidden="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hidden="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hidden="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hidden="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hidden="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hidden="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hidden="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hidden="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hidden="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hidden="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hidden="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hidden="1">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hidden="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hidden="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hidden="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c r="B119" s="445"/>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1:22" s="51" customFormat="1" ht="12.75" customHeight="1">
      <c r="A120" s="440"/>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c r="B121" s="445"/>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ht="12.75" customHeight="1">
      <c r="A128" s="440"/>
      <c r="B128" s="440"/>
      <c r="C128" s="481"/>
      <c r="D128" s="452"/>
      <c r="E128" s="459"/>
      <c r="F128" s="461"/>
      <c r="G128" s="461"/>
      <c r="H128" s="461"/>
      <c r="I128" s="461"/>
      <c r="J128" s="461"/>
      <c r="K128" s="220"/>
      <c r="L128" s="51"/>
      <c r="M128" s="175"/>
      <c r="N128" s="175"/>
      <c r="O128" s="28"/>
      <c r="Q128" s="390"/>
      <c r="R128" s="388"/>
      <c r="S128" s="388"/>
      <c r="T128" s="388"/>
      <c r="U128" s="388"/>
      <c r="V128" s="388"/>
    </row>
    <row r="129" spans="1:22" ht="12.75" customHeight="1">
      <c r="A129" s="440"/>
      <c r="B129" s="440"/>
      <c r="C129" s="482"/>
      <c r="D129" s="461"/>
      <c r="E129" s="460" t="s">
        <v>277</v>
      </c>
      <c r="F129" s="511"/>
      <c r="G129" s="472" t="s">
        <v>278</v>
      </c>
      <c r="H129" s="472"/>
      <c r="I129" s="461"/>
      <c r="J129" s="461"/>
      <c r="K129" s="220"/>
      <c r="L129" s="51"/>
      <c r="M129" s="30"/>
      <c r="N129" s="19"/>
      <c r="O129" s="28"/>
      <c r="Q129" s="390"/>
      <c r="R129" s="388"/>
      <c r="S129" s="388"/>
      <c r="T129" s="388"/>
      <c r="U129" s="388"/>
      <c r="V129" s="388"/>
    </row>
    <row r="130" spans="1:22" ht="12.75" customHeight="1">
      <c r="A130" s="440"/>
      <c r="B130" s="440"/>
      <c r="C130" s="482"/>
      <c r="D130" s="461"/>
      <c r="E130" s="461"/>
      <c r="F130" s="511"/>
      <c r="G130" s="472" t="s">
        <v>279</v>
      </c>
      <c r="H130" s="472"/>
      <c r="I130" s="485"/>
      <c r="J130" s="461"/>
      <c r="K130" s="220"/>
      <c r="L130" s="51"/>
      <c r="M130" s="281"/>
      <c r="N130" s="144"/>
      <c r="O130" s="28"/>
      <c r="P130" s="330"/>
      <c r="Q130" s="390"/>
      <c r="R130" s="388"/>
      <c r="S130" s="388"/>
      <c r="T130" s="388"/>
      <c r="U130" s="388"/>
      <c r="V130" s="388"/>
    </row>
    <row r="131" spans="1:22" ht="12.75" customHeight="1" thickBot="1">
      <c r="A131" s="440"/>
      <c r="B131" s="440"/>
      <c r="C131" s="483"/>
      <c r="D131" s="484"/>
      <c r="E131" s="484"/>
      <c r="F131" s="484"/>
      <c r="G131" s="484"/>
      <c r="H131" s="484"/>
      <c r="I131" s="484"/>
      <c r="J131" s="484"/>
      <c r="K131" s="221"/>
      <c r="L131" s="51"/>
      <c r="M131" s="281"/>
      <c r="N131" s="144"/>
      <c r="O131" s="386"/>
      <c r="P131" s="330"/>
      <c r="Q131" s="290"/>
      <c r="R131" s="388"/>
      <c r="S131" s="388"/>
      <c r="T131" s="388"/>
      <c r="U131" s="388"/>
      <c r="V131" s="388"/>
    </row>
    <row r="132" spans="1:25" ht="12.75" customHeight="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B144:G144"/>
    <mergeCell ref="E92:F92"/>
    <mergeCell ref="H92:K92"/>
    <mergeCell ref="I96:I98"/>
    <mergeCell ref="J96:J98"/>
    <mergeCell ref="K96:K98"/>
    <mergeCell ref="D139:E139"/>
    <mergeCell ref="J139:K139"/>
    <mergeCell ref="B150:G150"/>
    <mergeCell ref="H150:J150"/>
    <mergeCell ref="B151:G151"/>
    <mergeCell ref="B145:G145"/>
    <mergeCell ref="H145:J145"/>
    <mergeCell ref="A136:M136"/>
    <mergeCell ref="B147:G147"/>
    <mergeCell ref="H147:J147"/>
    <mergeCell ref="B146:G146"/>
    <mergeCell ref="H146:J146"/>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J84:M85"/>
    <mergeCell ref="M96:M98"/>
    <mergeCell ref="B97:C97"/>
    <mergeCell ref="D138:G138"/>
    <mergeCell ref="B186:I186"/>
    <mergeCell ref="B188:I188"/>
    <mergeCell ref="B148:G148"/>
    <mergeCell ref="H148:J148"/>
    <mergeCell ref="B149:G149"/>
    <mergeCell ref="H149:J149"/>
    <mergeCell ref="D163:E163"/>
    <mergeCell ref="G163:H163"/>
    <mergeCell ref="D165:E165"/>
    <mergeCell ref="F161:J161"/>
    <mergeCell ref="A69:M69"/>
    <mergeCell ref="A82:M82"/>
    <mergeCell ref="A87:M87"/>
    <mergeCell ref="A94:M94"/>
    <mergeCell ref="A142:M142"/>
    <mergeCell ref="F72:M72"/>
  </mergeCells>
  <conditionalFormatting sqref="O84:O86 O90 O14">
    <cfRule type="cellIs" priority="7" dxfId="3" operator="notEqual" stopIfTrue="1">
      <formula>""""""</formula>
    </cfRule>
  </conditionalFormatting>
  <conditionalFormatting sqref="J31:L31 N31 M30">
    <cfRule type="expression" priority="8" dxfId="32" stopIfTrue="1">
      <formula>$E$31="Autre"</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7">
    <dataValidation type="list" allowBlank="1" showInputMessage="1" showErrorMessage="1" sqref="J184 M158 K178 F176:F177 J190 J188 J186">
      <formula1>$O$156:$O$157</formula1>
    </dataValidation>
    <dataValidation type="list" allowBlank="1" showInputMessage="1" showErrorMessage="1" sqref="E176:E177">
      <formula1>#REF!</formula1>
    </dataValidation>
    <dataValidation type="list" allowBlank="1" showInputMessage="1" showErrorMessage="1" sqref="B84:B86 B14 F55 B90">
      <formula1>$Q$6:$Q$7</formula1>
    </dataValidation>
    <dataValidation type="list" allowBlank="1" showInputMessage="1" showErrorMessage="1" sqref="H88 H12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7.xml><?xml version="1.0" encoding="utf-8"?>
<worksheet xmlns="http://schemas.openxmlformats.org/spreadsheetml/2006/main" xmlns:r="http://schemas.openxmlformats.org/officeDocument/2006/relationships">
  <sheetPr codeName="Feuil7">
    <tabColor indexed="15"/>
  </sheetPr>
  <dimension ref="A1:Y290"/>
  <sheetViews>
    <sheetView showGridLines="0" zoomScalePageLayoutView="0" workbookViewId="0" topLeftCell="A1">
      <selection activeCell="J6" sqref="J6:K6"/>
    </sheetView>
  </sheetViews>
  <sheetFormatPr defaultColWidth="0"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3.0039062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4" width="0" style="286" hidden="1" customWidth="1"/>
    <col min="255" max="16384" width="0" style="286" hidden="1"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4</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Marginal</v>
      </c>
      <c r="J29" s="837"/>
      <c r="K29" s="838"/>
      <c r="L29" s="89"/>
      <c r="M29" s="338"/>
      <c r="N29" s="539">
        <v>2</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t="s">
        <v>227</v>
      </c>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391"/>
      <c r="B99" s="512"/>
      <c r="C99" s="513"/>
      <c r="D99" s="512"/>
      <c r="E99" s="513"/>
      <c r="F99" s="512"/>
      <c r="G99" s="513"/>
      <c r="H99" s="512"/>
      <c r="I99" s="512"/>
      <c r="J99" s="512"/>
      <c r="K99" s="512"/>
      <c r="L99" s="512"/>
      <c r="M99" s="540">
        <f>B99+D99+F99+I99+H99+J99+K99+L99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hidden="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hidden="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hidden="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hidden="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hidden="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s="51" customFormat="1" ht="12.75" customHeight="1" hidden="1">
      <c r="A123" s="440"/>
      <c r="B123" s="440"/>
      <c r="C123" s="800" t="s">
        <v>275</v>
      </c>
      <c r="D123" s="800"/>
      <c r="E123" s="440"/>
      <c r="F123" s="506">
        <f>IF(OR(F119="MAX 68%",F121="MAX 7%"),"",F119+F121)</f>
        <v>0</v>
      </c>
      <c r="G123" s="440"/>
      <c r="H123" s="440"/>
      <c r="I123" s="466" t="s">
        <v>276</v>
      </c>
      <c r="J123" s="515"/>
      <c r="K123" s="440"/>
      <c r="L123" s="440"/>
      <c r="M123" s="181"/>
      <c r="N123" s="139"/>
      <c r="O123" s="524"/>
      <c r="P123" s="68"/>
      <c r="Q123" s="522"/>
      <c r="R123" s="523"/>
      <c r="S123" s="523"/>
      <c r="T123" s="523"/>
      <c r="U123" s="523"/>
      <c r="V123" s="523"/>
    </row>
    <row r="124" spans="1:22" s="51" customFormat="1" ht="12.75" customHeight="1" hidden="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hidden="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hidden="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hidden="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hidden="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hidden="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hidden="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hidden="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ht="12.75" customHeight="1" hidden="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E91:F91"/>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B96:H96"/>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A142:M142"/>
    <mergeCell ref="F72:M72"/>
    <mergeCell ref="L96:L98"/>
    <mergeCell ref="M96:M98"/>
    <mergeCell ref="H97:H98"/>
    <mergeCell ref="D90:E90"/>
    <mergeCell ref="F90:H90"/>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5" max="255" man="1"/>
  </rowBreaks>
  <ignoredErrors>
    <ignoredError sqref="F121" formulaRange="1"/>
  </ignoredErrors>
  <drawing r:id="rId3"/>
  <legacyDrawing r:id="rId2"/>
</worksheet>
</file>

<file path=xl/worksheets/sheet8.xml><?xml version="1.0" encoding="utf-8"?>
<worksheet xmlns="http://schemas.openxmlformats.org/spreadsheetml/2006/main" xmlns:r="http://schemas.openxmlformats.org/officeDocument/2006/relationships">
  <sheetPr codeName="Feuil8">
    <tabColor indexed="15"/>
  </sheetPr>
  <dimension ref="A1:Y290"/>
  <sheetViews>
    <sheetView showGridLines="0" zoomScalePageLayoutView="0" workbookViewId="0" topLeftCell="A1">
      <selection activeCell="J6" sqref="J6:K6"/>
    </sheetView>
  </sheetViews>
  <sheetFormatPr defaultColWidth="10.14062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2.42187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10.14062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5</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5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Complet</v>
      </c>
      <c r="J29" s="837"/>
      <c r="K29" s="838"/>
      <c r="L29" s="89"/>
      <c r="M29" s="338"/>
      <c r="N29" s="539">
        <v>5</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782" t="s">
        <v>36</v>
      </c>
      <c r="C96" s="782"/>
      <c r="D96" s="782"/>
      <c r="E96" s="782"/>
      <c r="F96" s="782"/>
      <c r="G96" s="782"/>
      <c r="H96" s="78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391"/>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hidden="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hidden="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hidden="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hidden="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hidden="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hidden="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hidden="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hidden="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hidden="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hidden="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hidden="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hidden="1">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hidden="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hidden="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hidden="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s="51" customFormat="1" ht="12.75" customHeight="1">
      <c r="A123" s="440"/>
      <c r="B123" s="440"/>
      <c r="C123" s="800" t="s">
        <v>275</v>
      </c>
      <c r="D123" s="800"/>
      <c r="E123" s="440"/>
      <c r="F123" s="506">
        <f>IF(OR(F119="MAX 68%",F121="MAX 7%"),"",F119+F121)</f>
        <v>0</v>
      </c>
      <c r="G123" s="440"/>
      <c r="H123" s="440"/>
      <c r="I123" s="466" t="s">
        <v>276</v>
      </c>
      <c r="J123" s="515"/>
      <c r="K123" s="440"/>
      <c r="L123" s="440"/>
      <c r="M123" s="181"/>
      <c r="N123" s="139"/>
      <c r="O123" s="524"/>
      <c r="P123" s="68"/>
      <c r="Q123" s="522"/>
      <c r="R123" s="523"/>
      <c r="S123" s="523"/>
      <c r="T123" s="523"/>
      <c r="U123" s="523"/>
      <c r="V123" s="523"/>
    </row>
    <row r="124" spans="1:22" s="51" customFormat="1" ht="12.75" customHeight="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ht="12.75" customHeight="1">
      <c r="A132" s="50"/>
      <c r="B132" s="50"/>
      <c r="C132" s="50"/>
      <c r="D132" s="50"/>
      <c r="E132" s="50"/>
      <c r="F132" s="50"/>
      <c r="G132" s="106"/>
      <c r="H132" s="50"/>
      <c r="I132" s="50"/>
      <c r="J132" s="105"/>
      <c r="K132" s="105"/>
      <c r="L132" s="105"/>
      <c r="M132" s="486"/>
      <c r="N132" s="487"/>
      <c r="O132" s="28"/>
      <c r="P132" s="330"/>
      <c r="Q132" s="399"/>
      <c r="R132" s="388"/>
      <c r="S132" s="388"/>
      <c r="T132" s="388"/>
      <c r="U132" s="388"/>
      <c r="V132" s="388"/>
      <c r="X132" s="309"/>
      <c r="Y132" s="309"/>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G3:K3"/>
    <mergeCell ref="H144:J144"/>
    <mergeCell ref="D18:E18"/>
    <mergeCell ref="D14:E14"/>
    <mergeCell ref="D64:E64"/>
    <mergeCell ref="F65:K65"/>
    <mergeCell ref="D66:E66"/>
    <mergeCell ref="D63:E63"/>
    <mergeCell ref="G4:K4"/>
    <mergeCell ref="D65:E65"/>
    <mergeCell ref="B1:E1"/>
    <mergeCell ref="F1:M1"/>
    <mergeCell ref="B49:D49"/>
    <mergeCell ref="E43:H43"/>
    <mergeCell ref="D33:E33"/>
    <mergeCell ref="J5:M5"/>
    <mergeCell ref="J6:K6"/>
    <mergeCell ref="B43:D43"/>
    <mergeCell ref="I14:J14"/>
    <mergeCell ref="D22:E22"/>
    <mergeCell ref="D62:E62"/>
    <mergeCell ref="I47:K47"/>
    <mergeCell ref="B51:D51"/>
    <mergeCell ref="E51:J51"/>
    <mergeCell ref="L6:M6"/>
    <mergeCell ref="G8:K8"/>
    <mergeCell ref="A11:G11"/>
    <mergeCell ref="H11:J11"/>
    <mergeCell ref="F14:H14"/>
    <mergeCell ref="K14:M14"/>
    <mergeCell ref="H22:K22"/>
    <mergeCell ref="J23:K23"/>
    <mergeCell ref="A25:M25"/>
    <mergeCell ref="E15:F15"/>
    <mergeCell ref="B16:C16"/>
    <mergeCell ref="E16:F16"/>
    <mergeCell ref="H16:K16"/>
    <mergeCell ref="D20:E20"/>
    <mergeCell ref="F20:K20"/>
    <mergeCell ref="B27:D27"/>
    <mergeCell ref="E27:L27"/>
    <mergeCell ref="B28:D28"/>
    <mergeCell ref="E28:G28"/>
    <mergeCell ref="B18:C23"/>
    <mergeCell ref="F18:K18"/>
    <mergeCell ref="D19:E19"/>
    <mergeCell ref="F19:K19"/>
    <mergeCell ref="D21:E21"/>
    <mergeCell ref="F21:K21"/>
    <mergeCell ref="B29:D29"/>
    <mergeCell ref="I29:K29"/>
    <mergeCell ref="E31:G31"/>
    <mergeCell ref="B33:C38"/>
    <mergeCell ref="F33:K33"/>
    <mergeCell ref="D34:E34"/>
    <mergeCell ref="F34:K34"/>
    <mergeCell ref="D35:E35"/>
    <mergeCell ref="F35:K35"/>
    <mergeCell ref="D36:E36"/>
    <mergeCell ref="F36:K36"/>
    <mergeCell ref="D37:E37"/>
    <mergeCell ref="H37:K37"/>
    <mergeCell ref="J38:K38"/>
    <mergeCell ref="B41:D41"/>
    <mergeCell ref="G41:H41"/>
    <mergeCell ref="E53:I53"/>
    <mergeCell ref="H55:I55"/>
    <mergeCell ref="B45:D45"/>
    <mergeCell ref="E45:G45"/>
    <mergeCell ref="I45:K45"/>
    <mergeCell ref="C47:D47"/>
    <mergeCell ref="E47:G47"/>
    <mergeCell ref="K55:M55"/>
    <mergeCell ref="E49:J49"/>
    <mergeCell ref="F75:K75"/>
    <mergeCell ref="D76:E76"/>
    <mergeCell ref="F76:K76"/>
    <mergeCell ref="D77:E77"/>
    <mergeCell ref="B62:C67"/>
    <mergeCell ref="F62:K62"/>
    <mergeCell ref="F64:K64"/>
    <mergeCell ref="H66:K66"/>
    <mergeCell ref="J67:K67"/>
    <mergeCell ref="D74:E74"/>
    <mergeCell ref="H77:K77"/>
    <mergeCell ref="J78:K78"/>
    <mergeCell ref="B79:D79"/>
    <mergeCell ref="E79:F79"/>
    <mergeCell ref="I79:K79"/>
    <mergeCell ref="B72:C78"/>
    <mergeCell ref="D72:E72"/>
    <mergeCell ref="D73:E73"/>
    <mergeCell ref="F73:G73"/>
    <mergeCell ref="D75:E75"/>
    <mergeCell ref="A210:M211"/>
    <mergeCell ref="A213:M214"/>
    <mergeCell ref="C123:D123"/>
    <mergeCell ref="D90:E90"/>
    <mergeCell ref="F90:H90"/>
    <mergeCell ref="E91:F91"/>
    <mergeCell ref="A181:M181"/>
    <mergeCell ref="A200:M200"/>
    <mergeCell ref="D140:E140"/>
    <mergeCell ref="J140:K140"/>
    <mergeCell ref="L96:L98"/>
    <mergeCell ref="F97:G97"/>
    <mergeCell ref="B96:H96"/>
    <mergeCell ref="D84:E84"/>
    <mergeCell ref="F84:H84"/>
    <mergeCell ref="D85:E85"/>
    <mergeCell ref="F85:H85"/>
    <mergeCell ref="D97:E97"/>
    <mergeCell ref="H97:H98"/>
    <mergeCell ref="B92:C92"/>
    <mergeCell ref="B144:G144"/>
    <mergeCell ref="E92:F92"/>
    <mergeCell ref="H92:K92"/>
    <mergeCell ref="I96:I98"/>
    <mergeCell ref="J96:J98"/>
    <mergeCell ref="K96:K98"/>
    <mergeCell ref="D139:E139"/>
    <mergeCell ref="J139:K139"/>
    <mergeCell ref="B150:G150"/>
    <mergeCell ref="H150:J150"/>
    <mergeCell ref="B151:G151"/>
    <mergeCell ref="B145:G145"/>
    <mergeCell ref="H145:J145"/>
    <mergeCell ref="A136:M136"/>
    <mergeCell ref="B147:G147"/>
    <mergeCell ref="H147:J147"/>
    <mergeCell ref="B146:G146"/>
    <mergeCell ref="H146:J146"/>
    <mergeCell ref="B201:L207"/>
    <mergeCell ref="B173:M173"/>
    <mergeCell ref="B174:M174"/>
    <mergeCell ref="A172:M172"/>
    <mergeCell ref="B153:G153"/>
    <mergeCell ref="B154:G154"/>
    <mergeCell ref="H154:J154"/>
    <mergeCell ref="A158:L158"/>
    <mergeCell ref="H153:J153"/>
    <mergeCell ref="B184:I184"/>
    <mergeCell ref="B190:I190"/>
    <mergeCell ref="B193:L198"/>
    <mergeCell ref="H151:J151"/>
    <mergeCell ref="B152:G152"/>
    <mergeCell ref="H152:J152"/>
    <mergeCell ref="B161:E161"/>
    <mergeCell ref="K161:L161"/>
    <mergeCell ref="B163:C163"/>
    <mergeCell ref="A159:L159"/>
    <mergeCell ref="J84:M85"/>
    <mergeCell ref="M96:M98"/>
    <mergeCell ref="B97:C97"/>
    <mergeCell ref="D138:G138"/>
    <mergeCell ref="B186:I186"/>
    <mergeCell ref="B188:I188"/>
    <mergeCell ref="B148:G148"/>
    <mergeCell ref="H148:J148"/>
    <mergeCell ref="B149:G149"/>
    <mergeCell ref="H149:J149"/>
    <mergeCell ref="D163:E163"/>
    <mergeCell ref="G163:H163"/>
    <mergeCell ref="D165:E165"/>
    <mergeCell ref="F161:J161"/>
    <mergeCell ref="A69:M69"/>
    <mergeCell ref="A82:M82"/>
    <mergeCell ref="A87:M87"/>
    <mergeCell ref="A94:M94"/>
    <mergeCell ref="A142:M142"/>
    <mergeCell ref="F72:M72"/>
  </mergeCells>
  <conditionalFormatting sqref="O84:O86 O90 O14">
    <cfRule type="cellIs" priority="8" dxfId="3" operator="notEqual" stopIfTrue="1">
      <formula>""""""</formula>
    </cfRule>
  </conditionalFormatting>
  <conditionalFormatting sqref="I29:K29">
    <cfRule type="cellIs" priority="5" dxfId="2" operator="equal" stopIfTrue="1">
      <formula>"VEUILLEZ SELECTIONNER UNE CATEGORIE DE PARTENAIRE"</formula>
    </cfRule>
    <cfRule type="cellIs" priority="6" dxfId="2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K178 F176:F177 J190 J188 J186 J184">
      <formula1>$O$156:$O$157</formula1>
    </dataValidation>
    <dataValidation type="list" allowBlank="1" showInputMessage="1" showErrorMessage="1" sqref="E176:E177">
      <formula1>#REF!</formula1>
    </dataValidation>
    <dataValidation type="list" allowBlank="1" showInputMessage="1" showErrorMessage="1" sqref="B14 F55 B90 B84:B86">
      <formula1>$Q$6:$Q$7</formula1>
    </dataValidation>
    <dataValidation type="list" allowBlank="1" showInputMessage="1" showErrorMessage="1" sqref="H12 H70 H88">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xl/worksheets/sheet9.xml><?xml version="1.0" encoding="utf-8"?>
<worksheet xmlns="http://schemas.openxmlformats.org/spreadsheetml/2006/main" xmlns:r="http://schemas.openxmlformats.org/officeDocument/2006/relationships">
  <sheetPr codeName="Feuil9">
    <tabColor indexed="15"/>
  </sheetPr>
  <dimension ref="A1:Y290"/>
  <sheetViews>
    <sheetView showGridLines="0" workbookViewId="0" topLeftCell="A1">
      <selection activeCell="J6" sqref="J6:K6"/>
    </sheetView>
  </sheetViews>
  <sheetFormatPr defaultColWidth="9.7109375" defaultRowHeight="12.75" zeroHeight="1"/>
  <cols>
    <col min="1" max="1" width="5.57421875" style="286" customWidth="1"/>
    <col min="2" max="2" width="11.00390625" style="286" customWidth="1"/>
    <col min="3" max="3" width="16.00390625" style="286" customWidth="1"/>
    <col min="4" max="4" width="11.7109375" style="286" customWidth="1"/>
    <col min="5" max="5" width="13.140625" style="286" customWidth="1"/>
    <col min="6" max="6" width="12.28125" style="286" customWidth="1"/>
    <col min="7" max="7" width="13.140625" style="286" customWidth="1"/>
    <col min="8" max="8" width="16.421875" style="286" customWidth="1"/>
    <col min="9" max="9" width="18.140625" style="286" customWidth="1"/>
    <col min="10" max="10" width="16.421875" style="286" customWidth="1"/>
    <col min="11" max="12" width="16.00390625" style="286" customWidth="1"/>
    <col min="13" max="13" width="13.00390625" style="286" customWidth="1"/>
    <col min="14" max="14" width="2.8515625" style="286" customWidth="1"/>
    <col min="15" max="15" width="13.28125" style="286" hidden="1" customWidth="1"/>
    <col min="16" max="16" width="12.421875" style="286" hidden="1" customWidth="1"/>
    <col min="17" max="17" width="18.00390625" style="286" hidden="1" customWidth="1"/>
    <col min="18" max="18" width="11.421875" style="286" hidden="1" customWidth="1"/>
    <col min="19" max="19" width="49.8515625" style="286" hidden="1" customWidth="1"/>
    <col min="20" max="20" width="62.7109375" style="286" hidden="1" customWidth="1"/>
    <col min="21" max="22" width="12.8515625" style="286" hidden="1" customWidth="1"/>
    <col min="23" max="23" width="16.57421875" style="286" hidden="1" customWidth="1"/>
    <col min="24" max="24" width="19.421875" style="286" hidden="1" customWidth="1"/>
    <col min="25" max="255" width="0" style="286" hidden="1" customWidth="1"/>
    <col min="256" max="16384" width="9.7109375" style="286" customWidth="1"/>
  </cols>
  <sheetData>
    <row r="1" spans="2:13" s="432" customFormat="1" ht="78" customHeight="1">
      <c r="B1" s="763"/>
      <c r="C1" s="764"/>
      <c r="D1" s="764"/>
      <c r="E1" s="765"/>
      <c r="F1" s="650" t="s">
        <v>283</v>
      </c>
      <c r="G1" s="651"/>
      <c r="H1" s="651"/>
      <c r="I1" s="651"/>
      <c r="J1" s="651"/>
      <c r="K1" s="651"/>
      <c r="L1" s="651"/>
      <c r="M1" s="652"/>
    </row>
    <row r="2" s="51" customFormat="1" ht="12.75"/>
    <row r="3" spans="3:11" s="51" customFormat="1" ht="23.25">
      <c r="C3" s="577" t="s">
        <v>100</v>
      </c>
      <c r="E3" s="578"/>
      <c r="F3" s="578">
        <v>6</v>
      </c>
      <c r="G3" s="766" t="s">
        <v>70</v>
      </c>
      <c r="H3" s="767"/>
      <c r="I3" s="767"/>
      <c r="J3" s="767"/>
      <c r="K3" s="768"/>
    </row>
    <row r="4" spans="1:13" ht="6.75" customHeight="1">
      <c r="A4" s="51"/>
      <c r="B4" s="51"/>
      <c r="C4" s="577"/>
      <c r="D4" s="51"/>
      <c r="E4" s="578"/>
      <c r="F4" s="578"/>
      <c r="G4" s="766"/>
      <c r="H4" s="767"/>
      <c r="I4" s="767"/>
      <c r="J4" s="767"/>
      <c r="K4" s="768"/>
      <c r="L4" s="51"/>
      <c r="M4" s="51"/>
    </row>
    <row r="5" spans="1:24" s="549" customFormat="1" ht="18.75" customHeight="1">
      <c r="A5" s="215"/>
      <c r="B5" s="579"/>
      <c r="C5" s="580" t="s">
        <v>289</v>
      </c>
      <c r="D5" s="626" t="str">
        <f>'Part1-Coor'!D5</f>
        <v>TTTOTOTTOTOOT</v>
      </c>
      <c r="F5" s="581"/>
      <c r="G5" s="582"/>
      <c r="H5" s="583"/>
      <c r="I5" s="584"/>
      <c r="J5" s="826"/>
      <c r="K5" s="827"/>
      <c r="L5" s="827"/>
      <c r="M5" s="827"/>
      <c r="N5" s="550"/>
      <c r="O5" s="551"/>
      <c r="Q5" s="549" t="s">
        <v>52</v>
      </c>
      <c r="R5" s="549" t="s">
        <v>50</v>
      </c>
      <c r="S5" s="549" t="s">
        <v>35</v>
      </c>
      <c r="T5" s="552" t="s">
        <v>82</v>
      </c>
      <c r="U5" s="552" t="s">
        <v>88</v>
      </c>
      <c r="V5" s="552"/>
      <c r="W5" s="549" t="s">
        <v>95</v>
      </c>
      <c r="X5" s="553"/>
    </row>
    <row r="6" spans="1:24" s="549" customFormat="1" ht="9" customHeight="1">
      <c r="A6" s="215"/>
      <c r="B6" s="215"/>
      <c r="C6" s="580"/>
      <c r="D6" s="215"/>
      <c r="E6" s="580"/>
      <c r="F6" s="586"/>
      <c r="G6" s="586"/>
      <c r="H6" s="586"/>
      <c r="I6" s="587"/>
      <c r="J6" s="824"/>
      <c r="K6" s="825"/>
      <c r="L6" s="828"/>
      <c r="M6" s="828"/>
      <c r="N6" s="554"/>
      <c r="O6" s="551"/>
      <c r="P6" s="549" t="s">
        <v>98</v>
      </c>
      <c r="Q6" s="549" t="s">
        <v>51</v>
      </c>
      <c r="R6" s="549" t="s">
        <v>44</v>
      </c>
      <c r="S6" s="568" t="s">
        <v>262</v>
      </c>
      <c r="T6" s="555">
        <f>IF(L29="Coût marginal",1,2)</f>
        <v>2</v>
      </c>
      <c r="W6" s="556" t="s">
        <v>171</v>
      </c>
      <c r="X6" s="557"/>
    </row>
    <row r="7" spans="1:24" s="549" customFormat="1" ht="18.75" customHeight="1">
      <c r="A7" s="215"/>
      <c r="B7" s="215"/>
      <c r="C7" s="588" t="str">
        <f>'Fiche Identité'!F3</f>
        <v>N° de dossier : </v>
      </c>
      <c r="D7" s="580" t="str">
        <f>'Fiche Identité'!G3</f>
        <v>ANR-17-</v>
      </c>
      <c r="F7" s="215"/>
      <c r="G7" s="215"/>
      <c r="H7" s="215"/>
      <c r="I7" s="215"/>
      <c r="J7" s="570"/>
      <c r="K7" s="570"/>
      <c r="L7" s="570"/>
      <c r="M7" s="570"/>
      <c r="N7" s="558"/>
      <c r="P7" s="549" t="s">
        <v>99</v>
      </c>
      <c r="Q7" s="549" t="s">
        <v>33</v>
      </c>
      <c r="R7" s="549" t="s">
        <v>45</v>
      </c>
      <c r="S7" s="568" t="s">
        <v>89</v>
      </c>
      <c r="T7" s="555"/>
      <c r="W7" s="556" t="s">
        <v>172</v>
      </c>
      <c r="X7" s="557"/>
    </row>
    <row r="8" spans="1:23" s="549" customFormat="1" ht="6" customHeight="1">
      <c r="A8" s="215"/>
      <c r="B8" s="215"/>
      <c r="C8" s="215"/>
      <c r="D8" s="215"/>
      <c r="E8" s="215"/>
      <c r="F8" s="589"/>
      <c r="G8" s="870"/>
      <c r="H8" s="870"/>
      <c r="I8" s="870"/>
      <c r="J8" s="870"/>
      <c r="K8" s="871"/>
      <c r="L8" s="215"/>
      <c r="M8" s="215"/>
      <c r="R8" s="549" t="s">
        <v>96</v>
      </c>
      <c r="S8" s="569" t="s">
        <v>102</v>
      </c>
      <c r="T8" s="561" t="s">
        <v>83</v>
      </c>
      <c r="U8" s="562" t="s">
        <v>87</v>
      </c>
      <c r="V8" s="563"/>
      <c r="W8" s="556" t="s">
        <v>173</v>
      </c>
    </row>
    <row r="9" spans="3:24" s="549" customFormat="1" ht="15.75">
      <c r="C9" s="556" t="s">
        <v>323</v>
      </c>
      <c r="F9" s="628"/>
      <c r="G9" s="629" t="s">
        <v>324</v>
      </c>
      <c r="H9" s="630">
        <f>'Part1-Coor'!H9</f>
        <v>42788</v>
      </c>
      <c r="I9" s="631" t="s">
        <v>326</v>
      </c>
      <c r="J9" s="555">
        <f>'Part1-Coor'!J9</f>
        <v>36</v>
      </c>
      <c r="K9" s="631" t="s">
        <v>325</v>
      </c>
      <c r="L9" s="630">
        <f>'Part1-Coor'!L9</f>
        <v>44249</v>
      </c>
      <c r="M9" s="632"/>
      <c r="R9" s="549" t="s">
        <v>46</v>
      </c>
      <c r="S9" s="569" t="s">
        <v>94</v>
      </c>
      <c r="T9" s="565" t="s">
        <v>84</v>
      </c>
      <c r="U9" s="566">
        <v>0.04</v>
      </c>
      <c r="V9" s="567"/>
      <c r="W9" s="556" t="s">
        <v>174</v>
      </c>
      <c r="X9" s="557"/>
    </row>
    <row r="10" spans="1:24" ht="18.75" customHeight="1">
      <c r="A10" s="51"/>
      <c r="B10" s="51"/>
      <c r="C10" s="51"/>
      <c r="D10" s="51"/>
      <c r="E10" s="51"/>
      <c r="F10" s="51"/>
      <c r="G10" s="51"/>
      <c r="H10" s="51"/>
      <c r="I10" s="51"/>
      <c r="J10" s="51"/>
      <c r="K10" s="51"/>
      <c r="L10" s="51"/>
      <c r="M10" s="51"/>
      <c r="N10" s="51"/>
      <c r="R10" s="286" t="s">
        <v>97</v>
      </c>
      <c r="S10" s="299" t="s">
        <v>90</v>
      </c>
      <c r="T10" s="301" t="s">
        <v>85</v>
      </c>
      <c r="U10" s="302">
        <v>0.2</v>
      </c>
      <c r="V10" s="303"/>
      <c r="W10" s="109" t="s">
        <v>175</v>
      </c>
      <c r="X10" s="297"/>
    </row>
    <row r="11" spans="1:24" ht="15" customHeight="1">
      <c r="A11" s="760" t="s">
        <v>59</v>
      </c>
      <c r="B11" s="760"/>
      <c r="C11" s="760"/>
      <c r="D11" s="760"/>
      <c r="E11" s="760"/>
      <c r="F11" s="760"/>
      <c r="G11" s="760"/>
      <c r="H11" s="841" t="s">
        <v>61</v>
      </c>
      <c r="I11" s="842"/>
      <c r="J11" s="843"/>
      <c r="K11" s="304" t="str">
        <f>IF(F4=1,"oui","non")</f>
        <v>non</v>
      </c>
      <c r="N11" s="305"/>
      <c r="R11" s="286" t="s">
        <v>47</v>
      </c>
      <c r="S11" s="299" t="s">
        <v>91</v>
      </c>
      <c r="T11" s="306"/>
      <c r="U11" s="302">
        <v>0.4</v>
      </c>
      <c r="V11" s="303"/>
      <c r="W11" s="296" t="s">
        <v>176</v>
      </c>
      <c r="X11" s="297"/>
    </row>
    <row r="12" spans="1:24" ht="8.25" customHeight="1">
      <c r="A12" s="37"/>
      <c r="B12" s="38"/>
      <c r="C12" s="38"/>
      <c r="D12" s="38"/>
      <c r="E12" s="38"/>
      <c r="F12" s="38"/>
      <c r="G12" s="39"/>
      <c r="H12" s="40"/>
      <c r="I12" s="51"/>
      <c r="J12" s="51"/>
      <c r="K12" s="3"/>
      <c r="L12" s="41"/>
      <c r="M12" s="41"/>
      <c r="N12" s="36"/>
      <c r="Q12" s="300"/>
      <c r="R12" s="286" t="s">
        <v>48</v>
      </c>
      <c r="S12" s="294" t="s">
        <v>92</v>
      </c>
      <c r="T12" s="308"/>
      <c r="U12" s="302">
        <v>0.07</v>
      </c>
      <c r="V12" s="303"/>
      <c r="W12" s="296" t="s">
        <v>177</v>
      </c>
      <c r="X12" s="297"/>
    </row>
    <row r="13" spans="1:24" ht="14.25">
      <c r="A13" s="51"/>
      <c r="B13" s="42" t="s">
        <v>76</v>
      </c>
      <c r="C13" s="42"/>
      <c r="D13" s="42" t="s">
        <v>77</v>
      </c>
      <c r="E13" s="42"/>
      <c r="F13" s="42" t="s">
        <v>78</v>
      </c>
      <c r="G13" s="51"/>
      <c r="H13" s="51"/>
      <c r="I13" s="86" t="s">
        <v>79</v>
      </c>
      <c r="J13" s="51"/>
      <c r="K13" s="51" t="s">
        <v>284</v>
      </c>
      <c r="L13" s="51"/>
      <c r="M13" s="36"/>
      <c r="N13" s="130"/>
      <c r="O13" s="309"/>
      <c r="Q13" s="300"/>
      <c r="R13" s="286" t="s">
        <v>49</v>
      </c>
      <c r="S13" s="299" t="s">
        <v>93</v>
      </c>
      <c r="T13" s="310" t="s">
        <v>86</v>
      </c>
      <c r="U13" s="311">
        <v>0</v>
      </c>
      <c r="V13" s="312"/>
      <c r="W13" s="296" t="s">
        <v>178</v>
      </c>
      <c r="X13" s="297"/>
    </row>
    <row r="14" spans="2:24" s="305" customFormat="1" ht="15">
      <c r="B14" s="280"/>
      <c r="C14" s="313"/>
      <c r="D14" s="844"/>
      <c r="E14" s="845"/>
      <c r="F14" s="830"/>
      <c r="G14" s="780"/>
      <c r="H14" s="781"/>
      <c r="I14" s="793"/>
      <c r="J14" s="793"/>
      <c r="K14" s="773"/>
      <c r="L14" s="773"/>
      <c r="M14" s="773"/>
      <c r="N14" s="314"/>
      <c r="O14" s="208"/>
      <c r="R14" s="315" t="s">
        <v>69</v>
      </c>
      <c r="T14" s="316"/>
      <c r="U14" s="317">
        <v>0</v>
      </c>
      <c r="V14" s="312"/>
      <c r="W14" s="318" t="s">
        <v>179</v>
      </c>
      <c r="X14" s="319"/>
    </row>
    <row r="15" spans="1:24" ht="16.5" customHeight="1">
      <c r="A15" s="51"/>
      <c r="B15" s="44" t="s">
        <v>80</v>
      </c>
      <c r="C15" s="45"/>
      <c r="D15" s="44"/>
      <c r="E15" s="835" t="s">
        <v>110</v>
      </c>
      <c r="F15" s="835"/>
      <c r="G15" s="19"/>
      <c r="H15" s="42" t="s">
        <v>81</v>
      </c>
      <c r="I15" s="19"/>
      <c r="J15" s="19"/>
      <c r="K15" s="51"/>
      <c r="L15" s="43"/>
      <c r="M15" s="43"/>
      <c r="N15" s="51"/>
      <c r="O15" s="309"/>
      <c r="W15" s="296" t="s">
        <v>180</v>
      </c>
      <c r="X15" s="297"/>
    </row>
    <row r="16" spans="2:24" ht="14.25">
      <c r="B16" s="784"/>
      <c r="C16" s="784"/>
      <c r="D16" s="158"/>
      <c r="E16" s="785"/>
      <c r="F16" s="785"/>
      <c r="G16" s="320"/>
      <c r="H16" s="787"/>
      <c r="I16" s="787"/>
      <c r="J16" s="787"/>
      <c r="K16" s="787"/>
      <c r="W16" s="296" t="s">
        <v>181</v>
      </c>
      <c r="X16" s="297"/>
    </row>
    <row r="17" spans="1:25" s="309" customFormat="1" ht="12.75">
      <c r="A17" s="67"/>
      <c r="B17" s="79"/>
      <c r="C17" s="14"/>
      <c r="D17" s="80"/>
      <c r="E17" s="77"/>
      <c r="F17" s="240"/>
      <c r="G17" s="325"/>
      <c r="H17" s="326"/>
      <c r="I17" s="327"/>
      <c r="J17" s="327"/>
      <c r="K17" s="327"/>
      <c r="S17" s="286"/>
      <c r="W17" s="328" t="s">
        <v>182</v>
      </c>
      <c r="X17" s="291"/>
      <c r="Y17" s="286"/>
    </row>
    <row r="18" spans="1:25" s="309" customFormat="1" ht="14.25">
      <c r="A18" s="67"/>
      <c r="B18" s="775" t="s">
        <v>114</v>
      </c>
      <c r="C18" s="776"/>
      <c r="D18" s="796" t="s">
        <v>152</v>
      </c>
      <c r="E18" s="797"/>
      <c r="F18" s="778">
        <f>E27</f>
        <v>0</v>
      </c>
      <c r="G18" s="778"/>
      <c r="H18" s="778"/>
      <c r="I18" s="778"/>
      <c r="J18" s="778"/>
      <c r="K18" s="778"/>
      <c r="S18" s="286"/>
      <c r="W18" s="296" t="s">
        <v>183</v>
      </c>
      <c r="X18" s="291"/>
      <c r="Y18" s="286"/>
    </row>
    <row r="19" spans="1:23" s="309" customFormat="1" ht="14.25" customHeight="1">
      <c r="A19" s="67"/>
      <c r="B19" s="777"/>
      <c r="C19" s="776"/>
      <c r="D19" s="779" t="s">
        <v>25</v>
      </c>
      <c r="E19" s="779"/>
      <c r="F19" s="861">
        <f>IF(F63="","",F63)</f>
      </c>
      <c r="G19" s="861"/>
      <c r="H19" s="861"/>
      <c r="I19" s="861"/>
      <c r="J19" s="861"/>
      <c r="K19" s="861"/>
      <c r="P19" s="286"/>
      <c r="S19" s="286"/>
      <c r="W19" s="246" t="s">
        <v>184</v>
      </c>
    </row>
    <row r="20" spans="1:23" s="309" customFormat="1" ht="14.25">
      <c r="A20" s="67"/>
      <c r="B20" s="777"/>
      <c r="C20" s="776"/>
      <c r="D20" s="779" t="s">
        <v>27</v>
      </c>
      <c r="E20" s="792"/>
      <c r="F20" s="778">
        <f>F64</f>
        <v>0</v>
      </c>
      <c r="G20" s="778"/>
      <c r="H20" s="778"/>
      <c r="I20" s="778"/>
      <c r="J20" s="778"/>
      <c r="K20" s="778"/>
      <c r="W20" s="109" t="s">
        <v>185</v>
      </c>
    </row>
    <row r="21" spans="1:23" s="309" customFormat="1" ht="14.25">
      <c r="A21" s="67"/>
      <c r="B21" s="777"/>
      <c r="C21" s="776"/>
      <c r="D21" s="779" t="s">
        <v>28</v>
      </c>
      <c r="E21" s="779"/>
      <c r="F21" s="778">
        <f>IF(F65="","",F65)</f>
      </c>
      <c r="G21" s="778"/>
      <c r="H21" s="778"/>
      <c r="I21" s="778"/>
      <c r="J21" s="778"/>
      <c r="K21" s="778"/>
      <c r="S21" s="329" t="s">
        <v>246</v>
      </c>
      <c r="T21" s="329" t="s">
        <v>214</v>
      </c>
      <c r="W21" s="109" t="s">
        <v>186</v>
      </c>
    </row>
    <row r="22" spans="1:24" ht="12.75" customHeight="1">
      <c r="A22" s="68"/>
      <c r="B22" s="777"/>
      <c r="C22" s="776"/>
      <c r="D22" s="779" t="s">
        <v>26</v>
      </c>
      <c r="E22" s="779"/>
      <c r="F22" s="269">
        <f>F66</f>
        <v>0</v>
      </c>
      <c r="G22" s="27" t="s">
        <v>22</v>
      </c>
      <c r="H22" s="778">
        <f>H66</f>
        <v>0</v>
      </c>
      <c r="I22" s="778"/>
      <c r="J22" s="778"/>
      <c r="K22" s="778"/>
      <c r="L22" s="307"/>
      <c r="M22" s="307"/>
      <c r="N22" s="331"/>
      <c r="S22" s="332" t="s">
        <v>215</v>
      </c>
      <c r="T22" s="332" t="s">
        <v>216</v>
      </c>
      <c r="W22" s="296" t="s">
        <v>187</v>
      </c>
      <c r="X22" s="309"/>
    </row>
    <row r="23" spans="1:24" ht="14.25">
      <c r="A23" s="68"/>
      <c r="B23" s="777"/>
      <c r="C23" s="776"/>
      <c r="D23" s="70"/>
      <c r="E23" s="70"/>
      <c r="F23" s="158"/>
      <c r="G23" s="121" t="s">
        <v>23</v>
      </c>
      <c r="H23" s="284">
        <f>IF(H67="","",H67)</f>
      </c>
      <c r="I23" s="122" t="s">
        <v>24</v>
      </c>
      <c r="J23" s="839">
        <f>J67</f>
        <v>0</v>
      </c>
      <c r="K23" s="840"/>
      <c r="L23" s="331"/>
      <c r="M23" s="331"/>
      <c r="N23" s="331"/>
      <c r="S23" s="332" t="s">
        <v>217</v>
      </c>
      <c r="T23" s="332" t="s">
        <v>218</v>
      </c>
      <c r="W23" s="109" t="s">
        <v>188</v>
      </c>
      <c r="X23" s="309"/>
    </row>
    <row r="24" spans="2:25" s="309" customFormat="1" ht="12.75">
      <c r="B24" s="322"/>
      <c r="C24" s="108"/>
      <c r="D24" s="323"/>
      <c r="E24" s="324"/>
      <c r="F24" s="240"/>
      <c r="G24" s="325"/>
      <c r="H24" s="326"/>
      <c r="I24" s="327"/>
      <c r="J24" s="327"/>
      <c r="K24" s="327"/>
      <c r="S24" s="332" t="s">
        <v>219</v>
      </c>
      <c r="T24" s="332" t="s">
        <v>220</v>
      </c>
      <c r="W24" s="109" t="s">
        <v>189</v>
      </c>
      <c r="X24" s="291"/>
      <c r="Y24" s="286"/>
    </row>
    <row r="25" spans="1:25" s="335" customFormat="1" ht="15" customHeight="1">
      <c r="A25" s="862" t="s">
        <v>55</v>
      </c>
      <c r="B25" s="862"/>
      <c r="C25" s="862"/>
      <c r="D25" s="862"/>
      <c r="E25" s="862"/>
      <c r="F25" s="862"/>
      <c r="G25" s="862"/>
      <c r="H25" s="862"/>
      <c r="I25" s="862"/>
      <c r="J25" s="862"/>
      <c r="K25" s="862"/>
      <c r="L25" s="862"/>
      <c r="M25" s="862"/>
      <c r="N25" s="180"/>
      <c r="S25" s="332" t="s">
        <v>221</v>
      </c>
      <c r="T25" s="332" t="s">
        <v>222</v>
      </c>
      <c r="W25" s="296" t="s">
        <v>190</v>
      </c>
      <c r="X25" s="336"/>
      <c r="Y25" s="286"/>
    </row>
    <row r="26" spans="1:24" ht="7.5" customHeight="1">
      <c r="A26" s="51"/>
      <c r="B26" s="52"/>
      <c r="C26" s="53"/>
      <c r="D26" s="54"/>
      <c r="E26" s="54"/>
      <c r="F26" s="54"/>
      <c r="G26" s="51"/>
      <c r="H26" s="51"/>
      <c r="I26" s="51"/>
      <c r="J26" s="51"/>
      <c r="K26" s="55"/>
      <c r="L26" s="51"/>
      <c r="M26" s="51"/>
      <c r="N26" s="56"/>
      <c r="S26" s="332" t="s">
        <v>223</v>
      </c>
      <c r="T26" s="332" t="s">
        <v>224</v>
      </c>
      <c r="W26" s="109" t="s">
        <v>191</v>
      </c>
      <c r="X26" s="291"/>
    </row>
    <row r="27" spans="1:24" ht="41.25" customHeight="1">
      <c r="A27" s="57"/>
      <c r="B27" s="818" t="s">
        <v>106</v>
      </c>
      <c r="C27" s="819"/>
      <c r="D27" s="818"/>
      <c r="E27" s="847"/>
      <c r="F27" s="848"/>
      <c r="G27" s="848"/>
      <c r="H27" s="848"/>
      <c r="I27" s="848"/>
      <c r="J27" s="848"/>
      <c r="K27" s="849"/>
      <c r="L27" s="850"/>
      <c r="M27" s="182"/>
      <c r="N27" s="292"/>
      <c r="S27" s="332" t="s">
        <v>225</v>
      </c>
      <c r="T27" s="332" t="s">
        <v>226</v>
      </c>
      <c r="W27" s="337" t="s">
        <v>192</v>
      </c>
      <c r="X27" s="291"/>
    </row>
    <row r="28" spans="1:24" ht="33.75" customHeight="1" thickBot="1">
      <c r="A28" s="58"/>
      <c r="B28" s="818" t="s">
        <v>53</v>
      </c>
      <c r="C28" s="819"/>
      <c r="D28" s="818"/>
      <c r="E28" s="833"/>
      <c r="F28" s="833"/>
      <c r="G28" s="833"/>
      <c r="H28" s="518"/>
      <c r="I28" s="99"/>
      <c r="J28" s="272"/>
      <c r="K28" s="93"/>
      <c r="L28" s="271"/>
      <c r="Q28" s="295"/>
      <c r="S28" s="332" t="s">
        <v>227</v>
      </c>
      <c r="T28" s="332" t="s">
        <v>226</v>
      </c>
      <c r="W28" s="296" t="s">
        <v>193</v>
      </c>
      <c r="X28" s="291"/>
    </row>
    <row r="29" spans="1:25" s="287" customFormat="1" ht="23.25" customHeight="1" thickBot="1">
      <c r="A29" s="58"/>
      <c r="B29" s="818" t="s">
        <v>35</v>
      </c>
      <c r="C29" s="819"/>
      <c r="D29" s="818"/>
      <c r="E29" s="340"/>
      <c r="F29" s="340"/>
      <c r="G29" s="340"/>
      <c r="H29" s="75"/>
      <c r="I29" s="836" t="str">
        <f>IF($N$29=1,"VEUILLEZ SELECTIONNER UNE CATEGORIE DE PARTENAIRE",IF(OR($N$29=2,$N$29=3,$N$29=4),"Coût Marginal","Coût Complet"))</f>
        <v>Coût Complet</v>
      </c>
      <c r="J29" s="837"/>
      <c r="K29" s="838"/>
      <c r="L29" s="89"/>
      <c r="M29" s="338"/>
      <c r="N29" s="539">
        <v>7</v>
      </c>
      <c r="O29" s="339"/>
      <c r="Q29" s="295"/>
      <c r="S29" s="332" t="s">
        <v>228</v>
      </c>
      <c r="T29" s="332" t="s">
        <v>226</v>
      </c>
      <c r="W29" s="296" t="s">
        <v>194</v>
      </c>
      <c r="X29" s="297"/>
      <c r="Y29" s="286"/>
    </row>
    <row r="30" spans="1:24" s="258" customFormat="1" ht="15" customHeight="1">
      <c r="A30" s="18"/>
      <c r="B30" s="79"/>
      <c r="C30" s="79"/>
      <c r="D30" s="90"/>
      <c r="E30" s="340"/>
      <c r="F30" s="340"/>
      <c r="G30" s="341"/>
      <c r="H30" s="18"/>
      <c r="I30" s="89"/>
      <c r="J30" s="89"/>
      <c r="K30" s="89"/>
      <c r="L30" s="89"/>
      <c r="M30" s="532"/>
      <c r="N30" s="533"/>
      <c r="Q30" s="295"/>
      <c r="S30" s="332" t="s">
        <v>229</v>
      </c>
      <c r="T30" s="332" t="s">
        <v>226</v>
      </c>
      <c r="W30" s="296" t="s">
        <v>195</v>
      </c>
      <c r="X30" s="291"/>
    </row>
    <row r="31" spans="1:24" s="258" customFormat="1" ht="14.25">
      <c r="A31" s="136"/>
      <c r="B31" s="18"/>
      <c r="C31" s="18"/>
      <c r="D31" s="137" t="s">
        <v>111</v>
      </c>
      <c r="E31" s="813"/>
      <c r="F31" s="814"/>
      <c r="G31" s="815"/>
      <c r="H31" s="98"/>
      <c r="I31" s="122">
        <f>IF(E31="Autre","Préciser : ","")</f>
      </c>
      <c r="J31" s="434"/>
      <c r="K31" s="433"/>
      <c r="L31" s="433"/>
      <c r="M31" s="534"/>
      <c r="N31" s="532"/>
      <c r="Q31" s="295"/>
      <c r="S31" s="332" t="s">
        <v>206</v>
      </c>
      <c r="T31" s="332" t="s">
        <v>230</v>
      </c>
      <c r="W31" s="296" t="s">
        <v>196</v>
      </c>
      <c r="X31" s="291"/>
    </row>
    <row r="32" spans="1:24" s="258" customFormat="1" ht="12.75">
      <c r="A32" s="98"/>
      <c r="B32" s="79"/>
      <c r="C32" s="79"/>
      <c r="D32" s="90"/>
      <c r="E32" s="340"/>
      <c r="F32" s="340"/>
      <c r="G32" s="341"/>
      <c r="H32" s="98"/>
      <c r="I32" s="123"/>
      <c r="J32" s="123"/>
      <c r="K32" s="123"/>
      <c r="L32" s="123"/>
      <c r="M32" s="534"/>
      <c r="N32" s="327"/>
      <c r="Q32" s="295"/>
      <c r="S32" s="332" t="s">
        <v>209</v>
      </c>
      <c r="T32" s="332" t="s">
        <v>231</v>
      </c>
      <c r="W32" s="296" t="s">
        <v>197</v>
      </c>
      <c r="X32" s="291"/>
    </row>
    <row r="33" spans="1:24" s="258" customFormat="1" ht="14.25">
      <c r="A33" s="98"/>
      <c r="B33" s="775" t="s">
        <v>113</v>
      </c>
      <c r="C33" s="846"/>
      <c r="D33" s="796" t="s">
        <v>152</v>
      </c>
      <c r="E33" s="797"/>
      <c r="F33" s="761"/>
      <c r="G33" s="761"/>
      <c r="H33" s="761"/>
      <c r="I33" s="761"/>
      <c r="J33" s="761"/>
      <c r="K33" s="761"/>
      <c r="L33" s="123"/>
      <c r="M33" s="67"/>
      <c r="N33" s="327"/>
      <c r="Q33" s="295"/>
      <c r="S33" s="332" t="s">
        <v>208</v>
      </c>
      <c r="T33" s="332" t="s">
        <v>232</v>
      </c>
      <c r="W33" s="343" t="s">
        <v>198</v>
      </c>
      <c r="X33" s="291"/>
    </row>
    <row r="34" spans="1:23" s="309" customFormat="1" ht="14.25" customHeight="1">
      <c r="A34" s="67"/>
      <c r="B34" s="777"/>
      <c r="C34" s="846"/>
      <c r="D34" s="779" t="s">
        <v>25</v>
      </c>
      <c r="E34" s="779"/>
      <c r="F34" s="863"/>
      <c r="G34" s="863"/>
      <c r="H34" s="863"/>
      <c r="I34" s="863"/>
      <c r="J34" s="863"/>
      <c r="K34" s="863"/>
      <c r="L34" s="67"/>
      <c r="M34" s="67"/>
      <c r="P34" s="286"/>
      <c r="S34" s="332" t="s">
        <v>211</v>
      </c>
      <c r="T34" s="332" t="s">
        <v>233</v>
      </c>
      <c r="W34" s="337" t="s">
        <v>199</v>
      </c>
    </row>
    <row r="35" spans="1:23" s="309" customFormat="1" ht="14.25">
      <c r="A35" s="67"/>
      <c r="B35" s="777"/>
      <c r="C35" s="846"/>
      <c r="D35" s="779" t="s">
        <v>27</v>
      </c>
      <c r="E35" s="792"/>
      <c r="F35" s="682"/>
      <c r="G35" s="682"/>
      <c r="H35" s="682"/>
      <c r="I35" s="682"/>
      <c r="J35" s="682"/>
      <c r="K35" s="682"/>
      <c r="L35" s="67"/>
      <c r="M35" s="67"/>
      <c r="S35" s="332" t="s">
        <v>207</v>
      </c>
      <c r="T35" s="332" t="s">
        <v>234</v>
      </c>
      <c r="W35" s="296" t="s">
        <v>200</v>
      </c>
    </row>
    <row r="36" spans="1:23" s="309" customFormat="1" ht="14.25">
      <c r="A36" s="67"/>
      <c r="B36" s="777"/>
      <c r="C36" s="846"/>
      <c r="D36" s="779" t="s">
        <v>28</v>
      </c>
      <c r="E36" s="779"/>
      <c r="F36" s="682"/>
      <c r="G36" s="682"/>
      <c r="H36" s="682"/>
      <c r="I36" s="682"/>
      <c r="J36" s="682"/>
      <c r="K36" s="682"/>
      <c r="L36" s="67"/>
      <c r="M36" s="67"/>
      <c r="S36" s="332" t="s">
        <v>235</v>
      </c>
      <c r="T36" s="332" t="s">
        <v>236</v>
      </c>
      <c r="W36" s="239" t="s">
        <v>201</v>
      </c>
    </row>
    <row r="37" spans="1:24" ht="12.75" customHeight="1">
      <c r="A37" s="68"/>
      <c r="B37" s="777"/>
      <c r="C37" s="846"/>
      <c r="D37" s="779" t="s">
        <v>26</v>
      </c>
      <c r="E37" s="779"/>
      <c r="F37" s="285"/>
      <c r="G37" s="27" t="s">
        <v>22</v>
      </c>
      <c r="H37" s="682"/>
      <c r="I37" s="682"/>
      <c r="J37" s="682"/>
      <c r="K37" s="682"/>
      <c r="L37" s="38"/>
      <c r="M37" s="38"/>
      <c r="N37" s="331"/>
      <c r="S37" s="332" t="s">
        <v>237</v>
      </c>
      <c r="T37" s="332" t="s">
        <v>238</v>
      </c>
      <c r="W37" s="239" t="s">
        <v>202</v>
      </c>
      <c r="X37" s="309"/>
    </row>
    <row r="38" spans="1:24" ht="14.25">
      <c r="A38" s="68"/>
      <c r="B38" s="777"/>
      <c r="C38" s="846"/>
      <c r="D38" s="70"/>
      <c r="E38" s="70"/>
      <c r="F38" s="158"/>
      <c r="G38" s="121" t="s">
        <v>23</v>
      </c>
      <c r="H38" s="282"/>
      <c r="I38" s="122" t="s">
        <v>24</v>
      </c>
      <c r="J38" s="787"/>
      <c r="K38" s="788"/>
      <c r="L38" s="74"/>
      <c r="M38" s="74"/>
      <c r="N38" s="331"/>
      <c r="S38" s="332" t="s">
        <v>210</v>
      </c>
      <c r="T38" s="332" t="s">
        <v>239</v>
      </c>
      <c r="W38" s="296" t="s">
        <v>203</v>
      </c>
      <c r="X38" s="309"/>
    </row>
    <row r="39" spans="1:24" s="258" customFormat="1" ht="12.75">
      <c r="A39" s="18"/>
      <c r="B39" s="79"/>
      <c r="C39" s="79"/>
      <c r="D39" s="90"/>
      <c r="E39" s="75"/>
      <c r="F39" s="340"/>
      <c r="G39" s="76"/>
      <c r="I39" s="89"/>
      <c r="J39" s="338"/>
      <c r="K39" s="338"/>
      <c r="L39" s="89"/>
      <c r="M39" s="89"/>
      <c r="Q39" s="295"/>
      <c r="S39" s="332" t="s">
        <v>212</v>
      </c>
      <c r="T39" s="332" t="s">
        <v>240</v>
      </c>
      <c r="W39" s="296" t="s">
        <v>204</v>
      </c>
      <c r="X39" s="291"/>
    </row>
    <row r="40" spans="1:24" ht="20.25" customHeight="1">
      <c r="A40" s="293"/>
      <c r="B40" s="125" t="s">
        <v>60</v>
      </c>
      <c r="C40" s="100"/>
      <c r="D40" s="60"/>
      <c r="E40" s="83"/>
      <c r="F40" s="61"/>
      <c r="G40" s="101"/>
      <c r="H40" s="84"/>
      <c r="I40" s="60"/>
      <c r="J40" s="60"/>
      <c r="K40" s="62"/>
      <c r="L40" s="60"/>
      <c r="M40" s="185"/>
      <c r="N40" s="325"/>
      <c r="S40" s="332" t="s">
        <v>241</v>
      </c>
      <c r="T40" s="332" t="s">
        <v>242</v>
      </c>
      <c r="W40" s="296" t="s">
        <v>4</v>
      </c>
      <c r="X40" s="291"/>
    </row>
    <row r="41" spans="1:25" s="287" customFormat="1" ht="18" customHeight="1">
      <c r="A41" s="344"/>
      <c r="B41" s="817" t="s">
        <v>56</v>
      </c>
      <c r="C41" s="770"/>
      <c r="D41" s="770"/>
      <c r="E41" s="209"/>
      <c r="F41" s="63"/>
      <c r="G41" s="770" t="s">
        <v>57</v>
      </c>
      <c r="H41" s="770"/>
      <c r="I41" s="283"/>
      <c r="J41" s="345"/>
      <c r="K41" s="346"/>
      <c r="L41" s="347"/>
      <c r="M41" s="348"/>
      <c r="N41" s="333"/>
      <c r="S41" s="332" t="s">
        <v>243</v>
      </c>
      <c r="T41" s="332"/>
      <c r="W41" s="109"/>
      <c r="X41" s="297"/>
      <c r="Y41" s="286"/>
    </row>
    <row r="42" spans="2:24" ht="3.75" customHeight="1">
      <c r="B42" s="349"/>
      <c r="C42" s="323"/>
      <c r="D42" s="350"/>
      <c r="E42" s="324"/>
      <c r="F42" s="324"/>
      <c r="G42" s="351"/>
      <c r="H42" s="305"/>
      <c r="I42" s="305"/>
      <c r="J42" s="305"/>
      <c r="K42" s="305"/>
      <c r="L42" s="305"/>
      <c r="M42" s="352"/>
      <c r="N42" s="330"/>
      <c r="S42" s="332" t="s">
        <v>244</v>
      </c>
      <c r="T42" s="332" t="s">
        <v>226</v>
      </c>
      <c r="W42" s="109"/>
      <c r="X42" s="291"/>
    </row>
    <row r="43" spans="1:24" ht="25.5" customHeight="1">
      <c r="A43" s="353"/>
      <c r="B43" s="790" t="s">
        <v>154</v>
      </c>
      <c r="C43" s="791"/>
      <c r="D43" s="791"/>
      <c r="E43" s="820"/>
      <c r="F43" s="821"/>
      <c r="G43" s="822"/>
      <c r="H43" s="822"/>
      <c r="I43" s="354"/>
      <c r="J43" s="354"/>
      <c r="K43" s="279"/>
      <c r="L43" s="355"/>
      <c r="M43" s="356"/>
      <c r="N43" s="330"/>
      <c r="S43" s="332" t="s">
        <v>245</v>
      </c>
      <c r="T43" s="332" t="s">
        <v>226</v>
      </c>
      <c r="W43" s="109"/>
      <c r="X43" s="291"/>
    </row>
    <row r="44" spans="1:23" ht="3.75" customHeight="1">
      <c r="A44" s="353"/>
      <c r="B44" s="64"/>
      <c r="C44" s="65"/>
      <c r="D44" s="102"/>
      <c r="E44" s="357"/>
      <c r="F44" s="358"/>
      <c r="G44" s="279"/>
      <c r="H44" s="355"/>
      <c r="I44" s="305"/>
      <c r="J44" s="305"/>
      <c r="K44" s="305"/>
      <c r="L44" s="305"/>
      <c r="M44" s="352"/>
      <c r="N44" s="330"/>
      <c r="S44" s="359" t="s">
        <v>4</v>
      </c>
      <c r="T44" s="360"/>
      <c r="W44" s="109"/>
    </row>
    <row r="45" spans="1:23" ht="14.25" customHeight="1">
      <c r="A45" s="353"/>
      <c r="B45" s="790" t="s">
        <v>285</v>
      </c>
      <c r="C45" s="791"/>
      <c r="D45" s="791"/>
      <c r="E45" s="774"/>
      <c r="F45" s="774"/>
      <c r="G45" s="774"/>
      <c r="H45" s="325"/>
      <c r="I45" s="789"/>
      <c r="J45" s="789"/>
      <c r="K45" s="789"/>
      <c r="L45" s="305"/>
      <c r="M45" s="352"/>
      <c r="N45" s="330"/>
      <c r="W45" s="109"/>
    </row>
    <row r="46" spans="1:23" ht="3.75" customHeight="1">
      <c r="A46" s="353"/>
      <c r="B46" s="64"/>
      <c r="C46" s="65"/>
      <c r="D46" s="102"/>
      <c r="E46" s="357"/>
      <c r="F46" s="358"/>
      <c r="G46" s="279"/>
      <c r="H46" s="355"/>
      <c r="I46" s="305"/>
      <c r="J46" s="305"/>
      <c r="K46" s="305"/>
      <c r="L46" s="305"/>
      <c r="M46" s="352"/>
      <c r="N46" s="330"/>
      <c r="S46" s="359"/>
      <c r="T46" s="360"/>
      <c r="W46" s="109"/>
    </row>
    <row r="47" spans="1:23" ht="14.25">
      <c r="A47" s="353"/>
      <c r="B47" s="103"/>
      <c r="C47" s="855" t="s">
        <v>30</v>
      </c>
      <c r="D47" s="770"/>
      <c r="E47" s="789"/>
      <c r="F47" s="789"/>
      <c r="G47" s="789"/>
      <c r="H47" s="325"/>
      <c r="I47" s="789"/>
      <c r="J47" s="789"/>
      <c r="K47" s="789"/>
      <c r="L47" s="305"/>
      <c r="M47" s="352"/>
      <c r="N47" s="330"/>
      <c r="W47" s="109"/>
    </row>
    <row r="48" spans="1:23" ht="14.25">
      <c r="A48" s="353"/>
      <c r="B48" s="107"/>
      <c r="C48" s="70"/>
      <c r="D48" s="70"/>
      <c r="E48" s="91"/>
      <c r="F48" s="91"/>
      <c r="G48" s="91"/>
      <c r="H48" s="325"/>
      <c r="I48" s="91"/>
      <c r="J48" s="91"/>
      <c r="K48" s="91"/>
      <c r="L48" s="330"/>
      <c r="M48" s="361"/>
      <c r="N48" s="330"/>
      <c r="W48" s="109"/>
    </row>
    <row r="49" spans="1:23" ht="26.25" customHeight="1">
      <c r="A49" s="353"/>
      <c r="B49" s="790" t="s">
        <v>153</v>
      </c>
      <c r="C49" s="791"/>
      <c r="D49" s="791"/>
      <c r="E49" s="820"/>
      <c r="F49" s="821"/>
      <c r="G49" s="822"/>
      <c r="H49" s="822"/>
      <c r="I49" s="823"/>
      <c r="J49" s="823"/>
      <c r="K49" s="91"/>
      <c r="L49" s="330"/>
      <c r="M49" s="361"/>
      <c r="N49" s="330"/>
      <c r="W49" s="109"/>
    </row>
    <row r="50" spans="1:23" ht="3.75" customHeight="1">
      <c r="A50" s="353"/>
      <c r="B50" s="64"/>
      <c r="C50" s="65"/>
      <c r="D50" s="102"/>
      <c r="E50" s="357"/>
      <c r="F50" s="358"/>
      <c r="G50" s="279"/>
      <c r="H50" s="355"/>
      <c r="I50" s="305"/>
      <c r="J50" s="305"/>
      <c r="K50" s="305"/>
      <c r="L50" s="305"/>
      <c r="M50" s="352"/>
      <c r="N50" s="330"/>
      <c r="S50" s="359"/>
      <c r="T50" s="360"/>
      <c r="W50" s="109"/>
    </row>
    <row r="51" spans="1:23" ht="14.25" customHeight="1">
      <c r="A51" s="353"/>
      <c r="B51" s="790" t="s">
        <v>286</v>
      </c>
      <c r="C51" s="791"/>
      <c r="D51" s="791"/>
      <c r="E51" s="774"/>
      <c r="F51" s="867"/>
      <c r="G51" s="868"/>
      <c r="H51" s="868"/>
      <c r="I51" s="869"/>
      <c r="J51" s="869"/>
      <c r="K51" s="91"/>
      <c r="L51" s="330"/>
      <c r="M51" s="361"/>
      <c r="N51" s="330"/>
      <c r="W51" s="109"/>
    </row>
    <row r="52" spans="1:23" ht="3.75" customHeight="1">
      <c r="A52" s="353"/>
      <c r="B52" s="64"/>
      <c r="C52" s="65"/>
      <c r="D52" s="102"/>
      <c r="E52" s="357"/>
      <c r="F52" s="358"/>
      <c r="G52" s="279"/>
      <c r="H52" s="355"/>
      <c r="I52" s="305"/>
      <c r="J52" s="305"/>
      <c r="K52" s="305"/>
      <c r="L52" s="305"/>
      <c r="M52" s="352"/>
      <c r="N52" s="330"/>
      <c r="S52" s="359"/>
      <c r="T52" s="360"/>
      <c r="W52" s="109"/>
    </row>
    <row r="53" spans="1:24" ht="14.25">
      <c r="A53" s="362"/>
      <c r="B53" s="168"/>
      <c r="C53" s="169"/>
      <c r="D53" s="169" t="s">
        <v>138</v>
      </c>
      <c r="E53" s="820"/>
      <c r="F53" s="821"/>
      <c r="G53" s="822"/>
      <c r="H53" s="822"/>
      <c r="I53" s="823"/>
      <c r="J53" s="91"/>
      <c r="K53" s="91"/>
      <c r="L53" s="330"/>
      <c r="M53" s="361"/>
      <c r="N53" s="330"/>
      <c r="W53" s="109"/>
      <c r="X53" s="309"/>
    </row>
    <row r="54" spans="1:23" ht="3.75" customHeight="1">
      <c r="A54" s="353"/>
      <c r="B54" s="64"/>
      <c r="C54" s="65"/>
      <c r="D54" s="102"/>
      <c r="E54" s="357"/>
      <c r="F54" s="358"/>
      <c r="G54" s="279"/>
      <c r="H54" s="355"/>
      <c r="I54" s="305"/>
      <c r="J54" s="305"/>
      <c r="K54" s="305"/>
      <c r="L54" s="305"/>
      <c r="M54" s="352"/>
      <c r="N54" s="330"/>
      <c r="S54" s="359"/>
      <c r="T54" s="360"/>
      <c r="W54" s="109"/>
    </row>
    <row r="55" spans="1:24" ht="14.25">
      <c r="A55" s="342"/>
      <c r="B55" s="126"/>
      <c r="C55" s="87"/>
      <c r="D55" s="70" t="s">
        <v>112</v>
      </c>
      <c r="E55" s="95" t="s">
        <v>76</v>
      </c>
      <c r="F55" s="280"/>
      <c r="G55" s="95" t="s">
        <v>141</v>
      </c>
      <c r="H55" s="682"/>
      <c r="I55" s="682"/>
      <c r="J55" s="95" t="s">
        <v>142</v>
      </c>
      <c r="K55" s="787"/>
      <c r="L55" s="787"/>
      <c r="M55" s="866"/>
      <c r="N55" s="184"/>
      <c r="W55" s="109"/>
      <c r="X55" s="309"/>
    </row>
    <row r="56" spans="1:23" ht="3.75" customHeight="1">
      <c r="A56" s="353"/>
      <c r="B56" s="363"/>
      <c r="C56" s="364"/>
      <c r="D56" s="364"/>
      <c r="E56" s="365"/>
      <c r="F56" s="366"/>
      <c r="G56" s="366"/>
      <c r="H56" s="366"/>
      <c r="I56" s="366"/>
      <c r="J56" s="366"/>
      <c r="K56" s="366"/>
      <c r="L56" s="367"/>
      <c r="M56" s="368"/>
      <c r="N56" s="330"/>
      <c r="W56" s="109"/>
    </row>
    <row r="57" spans="1:25" s="330" customFormat="1" ht="12.75">
      <c r="A57" s="353"/>
      <c r="B57" s="156"/>
      <c r="C57" s="157"/>
      <c r="D57" s="66"/>
      <c r="E57" s="27"/>
      <c r="F57" s="92"/>
      <c r="G57" s="92"/>
      <c r="H57" s="92"/>
      <c r="I57" s="68"/>
      <c r="J57" s="68"/>
      <c r="K57" s="68"/>
      <c r="L57" s="68"/>
      <c r="M57" s="68"/>
      <c r="N57" s="68"/>
      <c r="S57" s="286"/>
      <c r="W57" s="108"/>
      <c r="Y57" s="286"/>
    </row>
    <row r="58" spans="2:23" ht="3.75" customHeight="1">
      <c r="B58" s="80"/>
      <c r="C58" s="80"/>
      <c r="D58" s="81"/>
      <c r="E58" s="77"/>
      <c r="F58" s="77"/>
      <c r="G58" s="82"/>
      <c r="H58" s="94"/>
      <c r="I58" s="94"/>
      <c r="J58" s="94"/>
      <c r="K58" s="94"/>
      <c r="L58" s="94"/>
      <c r="M58" s="94"/>
      <c r="N58" s="94"/>
      <c r="S58" s="287"/>
      <c r="W58" s="109"/>
    </row>
    <row r="59" spans="2:23" s="309" customFormat="1" ht="14.25">
      <c r="B59" s="122"/>
      <c r="C59" s="122"/>
      <c r="D59" s="122"/>
      <c r="E59" s="435"/>
      <c r="F59" s="26"/>
      <c r="G59" s="202"/>
      <c r="H59" s="85"/>
      <c r="I59" s="104"/>
      <c r="J59" s="70"/>
      <c r="K59" s="70"/>
      <c r="L59" s="72"/>
      <c r="M59" s="72"/>
      <c r="N59" s="68"/>
      <c r="W59" s="239"/>
    </row>
    <row r="60" spans="2:23" ht="3.75" customHeight="1">
      <c r="B60" s="80"/>
      <c r="C60" s="80"/>
      <c r="D60" s="81"/>
      <c r="E60" s="77"/>
      <c r="F60" s="77"/>
      <c r="G60" s="82"/>
      <c r="H60" s="94"/>
      <c r="I60" s="94"/>
      <c r="J60" s="94"/>
      <c r="K60" s="94"/>
      <c r="L60" s="94"/>
      <c r="M60" s="94"/>
      <c r="N60" s="94"/>
      <c r="S60" s="309"/>
      <c r="W60" s="239"/>
    </row>
    <row r="61" spans="2:23" ht="12.75">
      <c r="B61" s="80"/>
      <c r="C61" s="80"/>
      <c r="D61" s="81"/>
      <c r="E61" s="77"/>
      <c r="F61" s="77"/>
      <c r="G61" s="82"/>
      <c r="H61" s="51"/>
      <c r="I61" s="51"/>
      <c r="J61" s="51"/>
      <c r="K61" s="51"/>
      <c r="L61" s="51"/>
      <c r="M61" s="51"/>
      <c r="N61" s="51"/>
      <c r="W61" s="109"/>
    </row>
    <row r="62" spans="2:23" ht="14.25">
      <c r="B62" s="811" t="s">
        <v>107</v>
      </c>
      <c r="C62" s="776"/>
      <c r="D62" s="796" t="s">
        <v>152</v>
      </c>
      <c r="E62" s="806"/>
      <c r="F62" s="761"/>
      <c r="G62" s="761"/>
      <c r="H62" s="761"/>
      <c r="I62" s="761"/>
      <c r="J62" s="761"/>
      <c r="K62" s="761"/>
      <c r="L62" s="51"/>
      <c r="M62" s="51"/>
      <c r="N62" s="51"/>
      <c r="W62" s="109"/>
    </row>
    <row r="63" spans="1:23" s="309" customFormat="1" ht="15" customHeight="1">
      <c r="A63" s="286"/>
      <c r="B63" s="777"/>
      <c r="C63" s="776"/>
      <c r="D63" s="770" t="s">
        <v>25</v>
      </c>
      <c r="E63" s="770"/>
      <c r="F63" s="285"/>
      <c r="G63" s="370"/>
      <c r="H63" s="370"/>
      <c r="I63" s="370"/>
      <c r="J63" s="370"/>
      <c r="K63" s="370"/>
      <c r="L63" s="67"/>
      <c r="M63" s="67"/>
      <c r="N63" s="67"/>
      <c r="P63" s="286"/>
      <c r="S63" s="286"/>
      <c r="W63" s="109"/>
    </row>
    <row r="64" spans="1:23" s="309" customFormat="1" ht="14.25">
      <c r="A64" s="286"/>
      <c r="B64" s="777"/>
      <c r="C64" s="776"/>
      <c r="D64" s="770" t="s">
        <v>27</v>
      </c>
      <c r="E64" s="812"/>
      <c r="F64" s="682"/>
      <c r="G64" s="682"/>
      <c r="H64" s="682"/>
      <c r="I64" s="682"/>
      <c r="J64" s="682"/>
      <c r="K64" s="682"/>
      <c r="L64" s="67"/>
      <c r="M64" s="67"/>
      <c r="N64" s="67"/>
      <c r="W64" s="109"/>
    </row>
    <row r="65" spans="1:23" s="309" customFormat="1" ht="14.25">
      <c r="A65" s="286"/>
      <c r="B65" s="777"/>
      <c r="C65" s="776"/>
      <c r="D65" s="770" t="s">
        <v>28</v>
      </c>
      <c r="E65" s="770"/>
      <c r="F65" s="829"/>
      <c r="G65" s="829"/>
      <c r="H65" s="829"/>
      <c r="I65" s="829"/>
      <c r="J65" s="829"/>
      <c r="K65" s="829"/>
      <c r="L65" s="67"/>
      <c r="M65" s="67"/>
      <c r="N65" s="67"/>
      <c r="W65" s="239"/>
    </row>
    <row r="66" spans="1:23" ht="12.75" customHeight="1">
      <c r="A66" s="330"/>
      <c r="B66" s="777"/>
      <c r="C66" s="776"/>
      <c r="D66" s="779" t="s">
        <v>26</v>
      </c>
      <c r="E66" s="779"/>
      <c r="F66" s="371"/>
      <c r="G66" s="147" t="s">
        <v>22</v>
      </c>
      <c r="H66" s="798"/>
      <c r="I66" s="798"/>
      <c r="J66" s="798"/>
      <c r="K66" s="798"/>
      <c r="L66" s="35"/>
      <c r="M66" s="35"/>
      <c r="N66" s="69"/>
      <c r="S66" s="309"/>
      <c r="W66" s="109"/>
    </row>
    <row r="67" spans="1:23" ht="14.25">
      <c r="A67" s="330"/>
      <c r="B67" s="777"/>
      <c r="C67" s="776"/>
      <c r="D67" s="70"/>
      <c r="E67" s="70"/>
      <c r="F67" s="371"/>
      <c r="G67" s="148" t="s">
        <v>23</v>
      </c>
      <c r="H67" s="285"/>
      <c r="I67" s="149" t="s">
        <v>24</v>
      </c>
      <c r="J67" s="787"/>
      <c r="K67" s="787"/>
      <c r="L67" s="69"/>
      <c r="M67" s="69"/>
      <c r="N67" s="69"/>
      <c r="S67" s="309"/>
      <c r="W67" s="28"/>
    </row>
    <row r="68" spans="1:23" s="309" customFormat="1" ht="14.25">
      <c r="A68" s="330"/>
      <c r="B68" s="71"/>
      <c r="C68" s="71"/>
      <c r="D68" s="70"/>
      <c r="E68" s="70"/>
      <c r="F68" s="158"/>
      <c r="G68" s="73"/>
      <c r="H68" s="200"/>
      <c r="I68" s="43"/>
      <c r="J68" s="340"/>
      <c r="K68" s="327"/>
      <c r="L68" s="74"/>
      <c r="M68" s="74"/>
      <c r="N68" s="74"/>
      <c r="R68" s="330"/>
      <c r="S68" s="330"/>
      <c r="T68" s="330"/>
      <c r="U68" s="330"/>
      <c r="V68" s="330"/>
      <c r="W68" s="330"/>
    </row>
    <row r="69" spans="1:24" ht="15" customHeight="1">
      <c r="A69" s="760" t="s">
        <v>287</v>
      </c>
      <c r="B69" s="760"/>
      <c r="C69" s="760"/>
      <c r="D69" s="760"/>
      <c r="E69" s="760"/>
      <c r="F69" s="760"/>
      <c r="G69" s="760"/>
      <c r="H69" s="760"/>
      <c r="I69" s="760"/>
      <c r="J69" s="760"/>
      <c r="K69" s="760"/>
      <c r="L69" s="760"/>
      <c r="M69" s="760"/>
      <c r="N69" s="68"/>
      <c r="R69" s="330"/>
      <c r="S69" s="330"/>
      <c r="T69" s="372"/>
      <c r="U69" s="373"/>
      <c r="V69" s="373"/>
      <c r="W69" s="108"/>
      <c r="X69" s="291"/>
    </row>
    <row r="70" spans="1:24" ht="7.5" customHeight="1">
      <c r="A70" s="37"/>
      <c r="B70" s="38"/>
      <c r="C70" s="38"/>
      <c r="D70" s="38"/>
      <c r="E70" s="38"/>
      <c r="F70" s="38"/>
      <c r="G70" s="39"/>
      <c r="H70" s="40"/>
      <c r="I70" s="67"/>
      <c r="J70" s="67"/>
      <c r="K70" s="128"/>
      <c r="L70" s="36"/>
      <c r="M70" s="36"/>
      <c r="N70" s="36"/>
      <c r="Q70" s="300"/>
      <c r="R70" s="330"/>
      <c r="S70" s="330"/>
      <c r="T70" s="372"/>
      <c r="U70" s="373"/>
      <c r="V70" s="373"/>
      <c r="W70" s="108"/>
      <c r="X70" s="291"/>
    </row>
    <row r="71" spans="1:25" s="309" customFormat="1" ht="12.75">
      <c r="A71" s="67"/>
      <c r="B71" s="79"/>
      <c r="C71" s="14"/>
      <c r="D71" s="80"/>
      <c r="E71" s="77"/>
      <c r="F71" s="22"/>
      <c r="G71" s="92"/>
      <c r="H71" s="97"/>
      <c r="I71" s="98"/>
      <c r="J71" s="98"/>
      <c r="K71" s="98"/>
      <c r="L71" s="67"/>
      <c r="M71" s="67"/>
      <c r="N71" s="67"/>
      <c r="R71" s="330"/>
      <c r="S71" s="330"/>
      <c r="T71" s="330"/>
      <c r="U71" s="330"/>
      <c r="V71" s="330"/>
      <c r="W71" s="108"/>
      <c r="X71" s="291"/>
      <c r="Y71" s="286"/>
    </row>
    <row r="72" spans="1:25" s="309" customFormat="1" ht="30.75" customHeight="1">
      <c r="A72" s="67"/>
      <c r="B72" s="775" t="s">
        <v>140</v>
      </c>
      <c r="C72" s="776"/>
      <c r="D72" s="796" t="s">
        <v>258</v>
      </c>
      <c r="E72" s="797"/>
      <c r="F72" s="864"/>
      <c r="G72" s="864"/>
      <c r="H72" s="864"/>
      <c r="I72" s="864"/>
      <c r="J72" s="864"/>
      <c r="K72" s="864"/>
      <c r="L72" s="864"/>
      <c r="M72" s="864"/>
      <c r="R72" s="330"/>
      <c r="S72" s="330"/>
      <c r="T72" s="330"/>
      <c r="U72" s="330"/>
      <c r="V72" s="330"/>
      <c r="W72" s="108"/>
      <c r="X72" s="291"/>
      <c r="Y72" s="286"/>
    </row>
    <row r="73" spans="1:25" s="309" customFormat="1" ht="30.75" customHeight="1">
      <c r="A73" s="67"/>
      <c r="B73" s="775"/>
      <c r="C73" s="776"/>
      <c r="D73" s="794" t="s">
        <v>261</v>
      </c>
      <c r="E73" s="795"/>
      <c r="F73" s="807"/>
      <c r="G73" s="808"/>
      <c r="H73" s="374"/>
      <c r="I73" s="374"/>
      <c r="J73" s="203"/>
      <c r="K73" s="203"/>
      <c r="L73" s="375"/>
      <c r="M73" s="375"/>
      <c r="R73" s="330"/>
      <c r="S73" s="330"/>
      <c r="T73" s="330"/>
      <c r="U73" s="330"/>
      <c r="V73" s="330"/>
      <c r="W73" s="108"/>
      <c r="X73" s="291"/>
      <c r="Y73" s="286"/>
    </row>
    <row r="74" spans="1:23" s="309" customFormat="1" ht="14.25" customHeight="1">
      <c r="A74" s="67"/>
      <c r="B74" s="777"/>
      <c r="C74" s="776"/>
      <c r="D74" s="779" t="s">
        <v>25</v>
      </c>
      <c r="E74" s="779"/>
      <c r="F74" s="285"/>
      <c r="G74" s="321"/>
      <c r="H74" s="321"/>
      <c r="I74" s="321"/>
      <c r="J74" s="321"/>
      <c r="K74" s="321"/>
      <c r="P74" s="286"/>
      <c r="R74" s="330"/>
      <c r="S74" s="330"/>
      <c r="T74" s="330"/>
      <c r="U74" s="330"/>
      <c r="V74" s="330"/>
      <c r="W74" s="108"/>
    </row>
    <row r="75" spans="1:23" s="309" customFormat="1" ht="14.25">
      <c r="A75" s="67"/>
      <c r="B75" s="777"/>
      <c r="C75" s="776"/>
      <c r="D75" s="779" t="s">
        <v>27</v>
      </c>
      <c r="E75" s="792"/>
      <c r="F75" s="761"/>
      <c r="G75" s="761"/>
      <c r="H75" s="761"/>
      <c r="I75" s="761"/>
      <c r="J75" s="761"/>
      <c r="K75" s="761"/>
      <c r="R75" s="330"/>
      <c r="S75" s="330"/>
      <c r="T75" s="330"/>
      <c r="U75" s="330"/>
      <c r="V75" s="330"/>
      <c r="W75" s="108"/>
    </row>
    <row r="76" spans="1:23" s="309" customFormat="1" ht="14.25">
      <c r="A76" s="67"/>
      <c r="B76" s="777"/>
      <c r="C76" s="776"/>
      <c r="D76" s="779" t="s">
        <v>28</v>
      </c>
      <c r="E76" s="779"/>
      <c r="F76" s="761"/>
      <c r="G76" s="761"/>
      <c r="H76" s="761"/>
      <c r="I76" s="761"/>
      <c r="J76" s="761"/>
      <c r="K76" s="761"/>
      <c r="R76" s="330"/>
      <c r="S76" s="330"/>
      <c r="T76" s="330"/>
      <c r="U76" s="330"/>
      <c r="V76" s="330"/>
      <c r="W76" s="108"/>
    </row>
    <row r="77" spans="1:24" ht="12.75" customHeight="1">
      <c r="A77" s="68"/>
      <c r="B77" s="777"/>
      <c r="C77" s="776"/>
      <c r="D77" s="779" t="s">
        <v>26</v>
      </c>
      <c r="E77" s="779"/>
      <c r="F77" s="285"/>
      <c r="G77" s="27" t="s">
        <v>22</v>
      </c>
      <c r="H77" s="761"/>
      <c r="I77" s="761"/>
      <c r="J77" s="761"/>
      <c r="K77" s="761"/>
      <c r="L77" s="307"/>
      <c r="M77" s="307"/>
      <c r="N77" s="331"/>
      <c r="R77" s="330"/>
      <c r="S77" s="330"/>
      <c r="T77" s="330"/>
      <c r="U77" s="330"/>
      <c r="V77" s="330"/>
      <c r="W77" s="108"/>
      <c r="X77" s="309"/>
    </row>
    <row r="78" spans="1:24" ht="14.25">
      <c r="A78" s="68"/>
      <c r="B78" s="777"/>
      <c r="C78" s="776"/>
      <c r="D78" s="70"/>
      <c r="E78" s="70"/>
      <c r="F78" s="158"/>
      <c r="G78" s="121" t="s">
        <v>23</v>
      </c>
      <c r="H78" s="282"/>
      <c r="I78" s="122" t="s">
        <v>24</v>
      </c>
      <c r="J78" s="771"/>
      <c r="K78" s="772"/>
      <c r="L78" s="331"/>
      <c r="M78" s="331"/>
      <c r="N78" s="331"/>
      <c r="R78" s="330"/>
      <c r="S78" s="330"/>
      <c r="T78" s="330"/>
      <c r="U78" s="330"/>
      <c r="V78" s="330"/>
      <c r="W78" s="376"/>
      <c r="X78" s="309"/>
    </row>
    <row r="79" spans="1:25" s="309" customFormat="1" ht="14.25">
      <c r="A79" s="286"/>
      <c r="B79" s="804" t="s">
        <v>15</v>
      </c>
      <c r="C79" s="805"/>
      <c r="D79" s="805"/>
      <c r="E79" s="809"/>
      <c r="F79" s="810"/>
      <c r="G79" s="377"/>
      <c r="H79" s="378"/>
      <c r="I79" s="769" t="s">
        <v>260</v>
      </c>
      <c r="J79" s="770"/>
      <c r="K79" s="770"/>
      <c r="L79" s="158"/>
      <c r="M79" s="158"/>
      <c r="N79" s="330"/>
      <c r="S79" s="286"/>
      <c r="W79" s="239"/>
      <c r="Y79" s="286"/>
    </row>
    <row r="80" spans="1:25" s="309" customFormat="1" ht="14.25">
      <c r="A80" s="379"/>
      <c r="B80" s="170"/>
      <c r="C80" s="170"/>
      <c r="D80" s="170" t="s">
        <v>259</v>
      </c>
      <c r="E80" s="209"/>
      <c r="F80" s="159"/>
      <c r="G80" s="377"/>
      <c r="H80" s="378"/>
      <c r="I80" s="369"/>
      <c r="J80" s="380"/>
      <c r="K80" s="380"/>
      <c r="L80" s="158"/>
      <c r="M80" s="158"/>
      <c r="N80" s="330"/>
      <c r="S80" s="286"/>
      <c r="W80" s="239"/>
      <c r="Y80" s="286"/>
    </row>
    <row r="81" spans="1:23" s="309" customFormat="1" ht="14.25">
      <c r="A81" s="68"/>
      <c r="B81" s="33"/>
      <c r="C81" s="33"/>
      <c r="D81" s="70"/>
      <c r="E81" s="70"/>
      <c r="F81" s="72"/>
      <c r="G81" s="121"/>
      <c r="H81" s="85"/>
      <c r="I81" s="122"/>
      <c r="J81" s="436"/>
      <c r="K81" s="437"/>
      <c r="L81" s="74"/>
      <c r="M81" s="74"/>
      <c r="N81" s="74"/>
      <c r="R81" s="330"/>
      <c r="S81" s="330"/>
      <c r="T81" s="330"/>
      <c r="U81" s="330"/>
      <c r="V81" s="330"/>
      <c r="W81" s="376"/>
    </row>
    <row r="82" spans="1:24" ht="15" customHeight="1">
      <c r="A82" s="760" t="s">
        <v>315</v>
      </c>
      <c r="B82" s="760"/>
      <c r="C82" s="760"/>
      <c r="D82" s="760"/>
      <c r="E82" s="760"/>
      <c r="F82" s="760"/>
      <c r="G82" s="760"/>
      <c r="H82" s="760"/>
      <c r="I82" s="760"/>
      <c r="J82" s="760"/>
      <c r="K82" s="760"/>
      <c r="L82" s="760"/>
      <c r="M82" s="760"/>
      <c r="N82" s="68"/>
      <c r="R82" s="330"/>
      <c r="S82" s="330"/>
      <c r="T82" s="372"/>
      <c r="U82" s="373"/>
      <c r="V82" s="373"/>
      <c r="W82" s="108"/>
      <c r="X82" s="291"/>
    </row>
    <row r="83" spans="1:24" ht="14.25">
      <c r="A83" s="67"/>
      <c r="B83" s="42" t="s">
        <v>76</v>
      </c>
      <c r="C83" s="42"/>
      <c r="D83" s="42" t="s">
        <v>77</v>
      </c>
      <c r="E83" s="42"/>
      <c r="F83" s="42" t="s">
        <v>78</v>
      </c>
      <c r="G83" s="51"/>
      <c r="H83" s="51"/>
      <c r="I83" s="51"/>
      <c r="J83" s="86" t="s">
        <v>155</v>
      </c>
      <c r="K83" s="86"/>
      <c r="L83" s="43"/>
      <c r="M83" s="43"/>
      <c r="N83" s="130"/>
      <c r="O83" s="309"/>
      <c r="Q83" s="300"/>
      <c r="R83" s="330"/>
      <c r="S83" s="330"/>
      <c r="T83" s="372"/>
      <c r="U83" s="373"/>
      <c r="V83" s="373"/>
      <c r="W83" s="108"/>
      <c r="X83" s="291"/>
    </row>
    <row r="84" spans="1:24" ht="15">
      <c r="A84" s="309"/>
      <c r="B84" s="280" t="s">
        <v>33</v>
      </c>
      <c r="C84" s="313"/>
      <c r="D84" s="744"/>
      <c r="E84" s="745"/>
      <c r="F84" s="780"/>
      <c r="G84" s="780"/>
      <c r="H84" s="781"/>
      <c r="I84" s="381"/>
      <c r="J84" s="865" t="s">
        <v>291</v>
      </c>
      <c r="K84" s="865"/>
      <c r="L84" s="865"/>
      <c r="M84" s="865"/>
      <c r="N84" s="382"/>
      <c r="O84" s="96"/>
      <c r="R84" s="383"/>
      <c r="S84" s="330"/>
      <c r="T84" s="330"/>
      <c r="U84" s="373"/>
      <c r="V84" s="373"/>
      <c r="W84" s="108"/>
      <c r="X84" s="291"/>
    </row>
    <row r="85" spans="1:24" ht="15">
      <c r="A85" s="309"/>
      <c r="B85" s="280"/>
      <c r="C85" s="313"/>
      <c r="D85" s="816"/>
      <c r="E85" s="816"/>
      <c r="F85" s="793"/>
      <c r="G85" s="793"/>
      <c r="H85" s="793"/>
      <c r="I85" s="381"/>
      <c r="J85" s="865"/>
      <c r="K85" s="865"/>
      <c r="L85" s="865"/>
      <c r="M85" s="865"/>
      <c r="N85" s="382"/>
      <c r="O85" s="96"/>
      <c r="R85" s="383"/>
      <c r="S85" s="330"/>
      <c r="T85" s="330"/>
      <c r="U85" s="373"/>
      <c r="V85" s="373"/>
      <c r="W85" s="108"/>
      <c r="X85" s="291"/>
    </row>
    <row r="86" spans="1:24" s="309" customFormat="1" ht="15">
      <c r="A86" s="67"/>
      <c r="B86" s="4"/>
      <c r="C86" s="78"/>
      <c r="D86" s="4"/>
      <c r="E86" s="4"/>
      <c r="F86" s="438"/>
      <c r="G86" s="438"/>
      <c r="H86" s="438"/>
      <c r="I86" s="131"/>
      <c r="J86" s="13"/>
      <c r="K86" s="439"/>
      <c r="L86" s="439"/>
      <c r="M86" s="439"/>
      <c r="N86" s="439"/>
      <c r="O86" s="199"/>
      <c r="R86" s="383"/>
      <c r="S86" s="330"/>
      <c r="T86" s="330"/>
      <c r="U86" s="373"/>
      <c r="V86" s="373"/>
      <c r="W86" s="108"/>
      <c r="X86" s="291"/>
    </row>
    <row r="87" spans="1:24" ht="15" customHeight="1">
      <c r="A87" s="760" t="s">
        <v>139</v>
      </c>
      <c r="B87" s="760"/>
      <c r="C87" s="760"/>
      <c r="D87" s="760"/>
      <c r="E87" s="760"/>
      <c r="F87" s="760"/>
      <c r="G87" s="760"/>
      <c r="H87" s="760"/>
      <c r="I87" s="760"/>
      <c r="J87" s="760"/>
      <c r="K87" s="760"/>
      <c r="L87" s="760"/>
      <c r="M87" s="760"/>
      <c r="N87" s="68"/>
      <c r="R87" s="330"/>
      <c r="S87" s="330"/>
      <c r="T87" s="372"/>
      <c r="U87" s="373"/>
      <c r="V87" s="373"/>
      <c r="W87" s="108"/>
      <c r="X87" s="291"/>
    </row>
    <row r="88" spans="1:24" ht="8.25" customHeight="1">
      <c r="A88" s="171"/>
      <c r="B88" s="38"/>
      <c r="C88" s="38"/>
      <c r="D88" s="38"/>
      <c r="E88" s="38"/>
      <c r="F88" s="38"/>
      <c r="G88" s="39"/>
      <c r="H88" s="40"/>
      <c r="I88" s="67"/>
      <c r="J88" s="67"/>
      <c r="K88" s="128"/>
      <c r="L88" s="36"/>
      <c r="M88" s="36"/>
      <c r="N88" s="36"/>
      <c r="Q88" s="300"/>
      <c r="R88" s="330"/>
      <c r="S88" s="330"/>
      <c r="T88" s="372"/>
      <c r="U88" s="373"/>
      <c r="V88" s="373"/>
      <c r="W88" s="108"/>
      <c r="X88" s="291"/>
    </row>
    <row r="89" spans="1:24" ht="14.25">
      <c r="A89" s="195"/>
      <c r="B89" s="129" t="s">
        <v>76</v>
      </c>
      <c r="C89" s="129"/>
      <c r="D89" s="129" t="s">
        <v>77</v>
      </c>
      <c r="E89" s="129"/>
      <c r="F89" s="129" t="s">
        <v>78</v>
      </c>
      <c r="G89" s="67"/>
      <c r="H89" s="67"/>
      <c r="I89" s="67"/>
      <c r="J89" s="86"/>
      <c r="K89" s="86"/>
      <c r="L89" s="43"/>
      <c r="M89" s="43"/>
      <c r="N89" s="130"/>
      <c r="O89" s="309"/>
      <c r="Q89" s="300"/>
      <c r="R89" s="330"/>
      <c r="S89" s="330"/>
      <c r="T89" s="372"/>
      <c r="U89" s="373"/>
      <c r="V89" s="373"/>
      <c r="W89" s="108"/>
      <c r="X89" s="291"/>
    </row>
    <row r="90" spans="1:24" ht="15">
      <c r="A90" s="385"/>
      <c r="B90" s="280"/>
      <c r="C90" s="313"/>
      <c r="D90" s="744"/>
      <c r="E90" s="745"/>
      <c r="F90" s="780"/>
      <c r="G90" s="780"/>
      <c r="H90" s="781"/>
      <c r="I90" s="384"/>
      <c r="J90" s="124"/>
      <c r="K90" s="127"/>
      <c r="L90" s="127"/>
      <c r="M90" s="127"/>
      <c r="N90" s="314"/>
      <c r="O90" s="96"/>
      <c r="R90" s="383"/>
      <c r="S90" s="330"/>
      <c r="T90" s="330"/>
      <c r="U90" s="373"/>
      <c r="V90" s="373"/>
      <c r="W90" s="108"/>
      <c r="X90" s="291"/>
    </row>
    <row r="91" spans="1:24" ht="16.5" customHeight="1">
      <c r="A91" s="195"/>
      <c r="B91" s="45" t="s">
        <v>80</v>
      </c>
      <c r="C91" s="45"/>
      <c r="D91" s="45"/>
      <c r="E91" s="799" t="s">
        <v>115</v>
      </c>
      <c r="F91" s="799"/>
      <c r="G91" s="132"/>
      <c r="H91" s="129" t="s">
        <v>81</v>
      </c>
      <c r="I91" s="132"/>
      <c r="J91" s="132"/>
      <c r="K91" s="67"/>
      <c r="L91" s="43"/>
      <c r="M91" s="43"/>
      <c r="N91" s="67"/>
      <c r="O91" s="309"/>
      <c r="R91" s="330"/>
      <c r="S91" s="330"/>
      <c r="T91" s="330"/>
      <c r="U91" s="330"/>
      <c r="V91" s="330"/>
      <c r="W91" s="108"/>
      <c r="X91" s="291"/>
    </row>
    <row r="92" spans="1:24" ht="14.25">
      <c r="A92" s="385"/>
      <c r="B92" s="784"/>
      <c r="C92" s="784"/>
      <c r="D92" s="158"/>
      <c r="E92" s="785"/>
      <c r="F92" s="786"/>
      <c r="G92" s="320"/>
      <c r="H92" s="787"/>
      <c r="I92" s="788"/>
      <c r="J92" s="788"/>
      <c r="K92" s="788"/>
      <c r="L92" s="309"/>
      <c r="M92" s="309"/>
      <c r="N92" s="309"/>
      <c r="W92" s="109"/>
      <c r="X92" s="291"/>
    </row>
    <row r="93" spans="1:24" s="258" customFormat="1" ht="12.75">
      <c r="A93" s="173"/>
      <c r="B93" s="79"/>
      <c r="C93" s="79"/>
      <c r="D93" s="90"/>
      <c r="E93" s="75"/>
      <c r="F93" s="75"/>
      <c r="G93" s="76"/>
      <c r="H93" s="18"/>
      <c r="I93" s="89"/>
      <c r="J93" s="89"/>
      <c r="K93" s="89"/>
      <c r="L93" s="89"/>
      <c r="M93" s="89"/>
      <c r="N93" s="18"/>
      <c r="Q93" s="295"/>
      <c r="W93" s="109"/>
      <c r="X93" s="291"/>
    </row>
    <row r="94" spans="1:20" ht="12.75" customHeight="1">
      <c r="A94" s="760" t="s">
        <v>288</v>
      </c>
      <c r="B94" s="760"/>
      <c r="C94" s="760"/>
      <c r="D94" s="760"/>
      <c r="E94" s="760"/>
      <c r="F94" s="760"/>
      <c r="G94" s="760"/>
      <c r="H94" s="760"/>
      <c r="I94" s="760"/>
      <c r="J94" s="760"/>
      <c r="K94" s="760"/>
      <c r="L94" s="760"/>
      <c r="M94" s="760"/>
      <c r="N94" s="68"/>
      <c r="O94" s="387"/>
      <c r="P94" s="388"/>
      <c r="Q94" s="388"/>
      <c r="R94" s="388"/>
      <c r="S94" s="388"/>
      <c r="T94" s="28"/>
    </row>
    <row r="95" spans="1:19" s="51" customFormat="1" ht="7.5" customHeight="1" thickBot="1">
      <c r="A95" s="50"/>
      <c r="B95" s="50"/>
      <c r="C95" s="50"/>
      <c r="D95" s="50"/>
      <c r="E95" s="50"/>
      <c r="F95" s="50"/>
      <c r="G95" s="106"/>
      <c r="H95" s="50"/>
      <c r="I95" s="50"/>
      <c r="J95" s="105"/>
      <c r="K95" s="105"/>
      <c r="L95" s="105" t="s">
        <v>282</v>
      </c>
      <c r="M95" s="105"/>
      <c r="N95" s="68"/>
      <c r="O95" s="522"/>
      <c r="P95" s="523"/>
      <c r="Q95" s="523"/>
      <c r="R95" s="523"/>
      <c r="S95" s="523"/>
    </row>
    <row r="96" spans="1:19" s="51" customFormat="1" ht="15" customHeight="1" thickBot="1">
      <c r="A96" s="440"/>
      <c r="B96" s="872" t="s">
        <v>36</v>
      </c>
      <c r="C96" s="872"/>
      <c r="D96" s="872"/>
      <c r="E96" s="872"/>
      <c r="F96" s="872"/>
      <c r="G96" s="872"/>
      <c r="H96" s="873"/>
      <c r="I96" s="646" t="s">
        <v>264</v>
      </c>
      <c r="J96" s="646" t="s">
        <v>265</v>
      </c>
      <c r="K96" s="646" t="s">
        <v>313</v>
      </c>
      <c r="L96" s="646" t="s">
        <v>314</v>
      </c>
      <c r="M96" s="646" t="s">
        <v>267</v>
      </c>
      <c r="N96" s="68"/>
      <c r="O96" s="522"/>
      <c r="P96" s="523"/>
      <c r="Q96" s="523"/>
      <c r="R96" s="523"/>
      <c r="S96" s="523"/>
    </row>
    <row r="97" spans="1:19" s="51" customFormat="1" ht="38.25" customHeight="1" thickBot="1">
      <c r="A97" s="440"/>
      <c r="B97" s="803" t="s">
        <v>268</v>
      </c>
      <c r="C97" s="649"/>
      <c r="D97" s="646" t="s">
        <v>269</v>
      </c>
      <c r="E97" s="649"/>
      <c r="F97" s="646" t="s">
        <v>270</v>
      </c>
      <c r="G97" s="647"/>
      <c r="H97" s="646" t="s">
        <v>318</v>
      </c>
      <c r="I97" s="635"/>
      <c r="J97" s="635"/>
      <c r="K97" s="635"/>
      <c r="L97" s="635"/>
      <c r="M97" s="635"/>
      <c r="N97" s="68"/>
      <c r="O97" s="522"/>
      <c r="P97" s="523"/>
      <c r="Q97" s="523"/>
      <c r="R97" s="523"/>
      <c r="S97" s="523"/>
    </row>
    <row r="98" spans="1:19" s="51" customFormat="1" ht="36">
      <c r="A98" s="440"/>
      <c r="B98" s="443" t="s">
        <v>307</v>
      </c>
      <c r="C98" s="442" t="s">
        <v>306</v>
      </c>
      <c r="D98" s="443" t="s">
        <v>307</v>
      </c>
      <c r="E98" s="442" t="s">
        <v>306</v>
      </c>
      <c r="F98" s="443" t="s">
        <v>307</v>
      </c>
      <c r="G98" s="442" t="s">
        <v>306</v>
      </c>
      <c r="H98" s="635"/>
      <c r="I98" s="635"/>
      <c r="J98" s="635"/>
      <c r="K98" s="635"/>
      <c r="L98" s="635"/>
      <c r="M98" s="635"/>
      <c r="N98" s="68"/>
      <c r="O98" s="522"/>
      <c r="P98" s="523"/>
      <c r="Q98" s="523"/>
      <c r="R98" s="523"/>
      <c r="S98" s="523"/>
    </row>
    <row r="99" spans="1:24" ht="16.5" customHeight="1">
      <c r="A99" s="440"/>
      <c r="B99" s="512"/>
      <c r="C99" s="513"/>
      <c r="D99" s="512"/>
      <c r="E99" s="513"/>
      <c r="F99" s="512"/>
      <c r="G99" s="513"/>
      <c r="H99" s="512"/>
      <c r="I99" s="512"/>
      <c r="J99" s="512"/>
      <c r="K99" s="512"/>
      <c r="L99" s="512"/>
      <c r="M99" s="540">
        <f>B99+D99+F99+H99+I99+J99+K99+L99</f>
        <v>0</v>
      </c>
      <c r="N99" s="392"/>
      <c r="O99" s="393"/>
      <c r="P99" s="330"/>
      <c r="Q99" s="390"/>
      <c r="R99" s="388"/>
      <c r="S99" s="388"/>
      <c r="T99" s="388"/>
      <c r="U99" s="388"/>
      <c r="V99" s="388"/>
      <c r="X99" s="335"/>
    </row>
    <row r="100" spans="1:22" s="51" customFormat="1" ht="12.75" customHeight="1">
      <c r="A100" s="440"/>
      <c r="B100" s="440"/>
      <c r="C100" s="440"/>
      <c r="D100" s="440"/>
      <c r="E100" s="440"/>
      <c r="F100" s="440"/>
      <c r="G100" s="440"/>
      <c r="H100" s="440"/>
      <c r="I100" s="440"/>
      <c r="J100" s="440"/>
      <c r="K100" s="440"/>
      <c r="L100" s="440"/>
      <c r="M100" s="444"/>
      <c r="N100" s="88"/>
      <c r="O100" s="524"/>
      <c r="P100" s="68"/>
      <c r="Q100" s="522"/>
      <c r="R100" s="523"/>
      <c r="S100" s="523"/>
      <c r="T100" s="523"/>
      <c r="U100" s="523"/>
      <c r="V100" s="523"/>
    </row>
    <row r="101" spans="1:22" s="51" customFormat="1" ht="12.75" customHeight="1">
      <c r="A101" s="440"/>
      <c r="B101" s="440"/>
      <c r="C101" s="440"/>
      <c r="D101" s="440"/>
      <c r="E101" s="440"/>
      <c r="F101" s="440"/>
      <c r="G101" s="440"/>
      <c r="H101" s="440"/>
      <c r="I101" s="440"/>
      <c r="J101" s="440"/>
      <c r="K101" s="440"/>
      <c r="L101" s="440"/>
      <c r="M101" s="120"/>
      <c r="N101" s="139"/>
      <c r="O101" s="524"/>
      <c r="P101" s="68"/>
      <c r="Q101" s="522"/>
      <c r="R101" s="523"/>
      <c r="S101" s="523"/>
      <c r="T101" s="523"/>
      <c r="U101" s="523"/>
      <c r="V101" s="523"/>
    </row>
    <row r="102" spans="1:22" s="51" customFormat="1" ht="12.75" customHeight="1" hidden="1">
      <c r="A102" s="440"/>
      <c r="B102" s="445"/>
      <c r="C102" s="445"/>
      <c r="D102" s="517" t="s">
        <v>280</v>
      </c>
      <c r="E102" s="514"/>
      <c r="F102" s="506">
        <f>IF(E102&gt;8%,"MAX 8%",IF($I$29="Coût Marginal",E102*($D$99+$H$99+$I$99+$J$99+$K$99+$L$99),0))</f>
        <v>0</v>
      </c>
      <c r="G102" s="440"/>
      <c r="H102" s="111"/>
      <c r="I102" s="464" t="s">
        <v>281</v>
      </c>
      <c r="J102" s="508">
        <f>IF(E102&gt;8%,0,IF($I$29="Coût Marginal",(B99+D99+F99+H99+I99+J99+K99+L99)+F104,0))</f>
        <v>0</v>
      </c>
      <c r="K102" s="440"/>
      <c r="L102" s="440"/>
      <c r="M102" s="183"/>
      <c r="N102" s="139"/>
      <c r="O102" s="524"/>
      <c r="P102" s="68"/>
      <c r="Q102" s="522"/>
      <c r="R102" s="523"/>
      <c r="S102" s="523"/>
      <c r="T102" s="523"/>
      <c r="U102" s="523"/>
      <c r="V102" s="523"/>
    </row>
    <row r="103" spans="1:22" s="51" customFormat="1" ht="12.75" customHeight="1" hidden="1">
      <c r="A103" s="440"/>
      <c r="B103" s="445"/>
      <c r="C103" s="445"/>
      <c r="D103" s="445"/>
      <c r="E103" s="457"/>
      <c r="F103" s="462"/>
      <c r="G103" s="440"/>
      <c r="H103" s="440"/>
      <c r="I103" s="517"/>
      <c r="J103" s="470"/>
      <c r="K103" s="440"/>
      <c r="L103" s="474"/>
      <c r="M103" s="181"/>
      <c r="N103" s="139"/>
      <c r="O103" s="524"/>
      <c r="P103" s="68"/>
      <c r="Q103" s="522"/>
      <c r="R103" s="523"/>
      <c r="S103" s="523"/>
      <c r="T103" s="523"/>
      <c r="U103" s="523"/>
      <c r="V103" s="523"/>
    </row>
    <row r="104" spans="1:22" s="51" customFormat="1" ht="12.75" customHeight="1" hidden="1">
      <c r="A104" s="440"/>
      <c r="B104" s="445"/>
      <c r="C104" s="445"/>
      <c r="D104" s="445" t="s">
        <v>275</v>
      </c>
      <c r="E104" s="458"/>
      <c r="F104" s="507">
        <f>IF(OR($F$102="",$F$102="MAX 8%"),0,F102)</f>
        <v>0</v>
      </c>
      <c r="G104" s="440"/>
      <c r="H104" s="111"/>
      <c r="I104" s="464" t="s">
        <v>274</v>
      </c>
      <c r="J104" s="508">
        <f>IF(J102=0,0,(D99+H99+I99+J99+K99+L99)+F104)</f>
        <v>0</v>
      </c>
      <c r="K104" s="440"/>
      <c r="L104" s="440"/>
      <c r="M104" s="181"/>
      <c r="N104" s="139"/>
      <c r="O104" s="524"/>
      <c r="P104" s="68"/>
      <c r="Q104" s="522"/>
      <c r="R104" s="523"/>
      <c r="S104" s="523"/>
      <c r="T104" s="523"/>
      <c r="U104" s="523"/>
      <c r="V104" s="523"/>
    </row>
    <row r="105" spans="1:22" s="51" customFormat="1" ht="12.75" customHeight="1" hidden="1">
      <c r="A105" s="440"/>
      <c r="B105" s="440"/>
      <c r="C105" s="440"/>
      <c r="D105" s="440"/>
      <c r="E105" s="440"/>
      <c r="F105" s="440"/>
      <c r="G105" s="440"/>
      <c r="H105" s="440"/>
      <c r="I105" s="440"/>
      <c r="J105" s="440"/>
      <c r="K105" s="440"/>
      <c r="L105" s="440"/>
      <c r="M105" s="181"/>
      <c r="N105" s="139"/>
      <c r="O105" s="524"/>
      <c r="P105" s="68"/>
      <c r="Q105" s="522"/>
      <c r="R105" s="523"/>
      <c r="S105" s="523"/>
      <c r="T105" s="523"/>
      <c r="U105" s="523"/>
      <c r="V105" s="523"/>
    </row>
    <row r="106" spans="1:22" s="51" customFormat="1" ht="12.75" customHeight="1" hidden="1">
      <c r="A106" s="440"/>
      <c r="B106" s="440"/>
      <c r="C106" s="440"/>
      <c r="D106" s="440"/>
      <c r="E106" s="440"/>
      <c r="F106" s="440"/>
      <c r="G106" s="440"/>
      <c r="H106" s="465"/>
      <c r="I106" s="466" t="s">
        <v>276</v>
      </c>
      <c r="J106" s="515"/>
      <c r="K106" s="440"/>
      <c r="L106" s="440"/>
      <c r="M106" s="181"/>
      <c r="N106" s="139"/>
      <c r="O106" s="524"/>
      <c r="P106" s="68"/>
      <c r="Q106" s="522"/>
      <c r="R106" s="523"/>
      <c r="S106" s="523"/>
      <c r="T106" s="523"/>
      <c r="U106" s="523"/>
      <c r="V106" s="523"/>
    </row>
    <row r="107" spans="1:22" s="51" customFormat="1" ht="12.75" customHeight="1" hidden="1">
      <c r="A107" s="440"/>
      <c r="B107" s="440"/>
      <c r="C107" s="440"/>
      <c r="D107" s="440"/>
      <c r="E107" s="440"/>
      <c r="F107" s="440"/>
      <c r="G107" s="440"/>
      <c r="H107" s="465"/>
      <c r="I107" s="466"/>
      <c r="J107" s="471"/>
      <c r="K107" s="440"/>
      <c r="L107" s="440"/>
      <c r="M107" s="181"/>
      <c r="N107" s="139"/>
      <c r="O107" s="524"/>
      <c r="P107" s="68"/>
      <c r="Q107" s="522"/>
      <c r="R107" s="523"/>
      <c r="S107" s="523"/>
      <c r="T107" s="523"/>
      <c r="U107" s="523"/>
      <c r="V107" s="523"/>
    </row>
    <row r="108" spans="1:22" s="51" customFormat="1" ht="12.75" customHeight="1" hidden="1" thickBot="1">
      <c r="A108" s="440"/>
      <c r="B108" s="440"/>
      <c r="C108" s="440"/>
      <c r="D108" s="440"/>
      <c r="E108" s="440"/>
      <c r="F108" s="440"/>
      <c r="G108" s="440"/>
      <c r="H108" s="465"/>
      <c r="I108" s="466"/>
      <c r="J108" s="471"/>
      <c r="K108" s="440"/>
      <c r="L108" s="440"/>
      <c r="M108" s="181"/>
      <c r="N108" s="139"/>
      <c r="O108" s="524"/>
      <c r="P108" s="68"/>
      <c r="Q108" s="522"/>
      <c r="R108" s="523"/>
      <c r="S108" s="523"/>
      <c r="T108" s="523"/>
      <c r="U108" s="523"/>
      <c r="V108" s="523"/>
    </row>
    <row r="109" spans="1:22" s="51" customFormat="1" ht="12.75" customHeight="1" hidden="1">
      <c r="A109" s="440"/>
      <c r="B109" s="440"/>
      <c r="C109" s="447"/>
      <c r="D109" s="448"/>
      <c r="E109" s="448"/>
      <c r="F109" s="448"/>
      <c r="G109" s="448"/>
      <c r="H109" s="448"/>
      <c r="I109" s="448"/>
      <c r="J109" s="448"/>
      <c r="K109" s="475"/>
      <c r="L109" s="440"/>
      <c r="M109" s="181"/>
      <c r="N109" s="139"/>
      <c r="O109" s="524"/>
      <c r="P109" s="68"/>
      <c r="Q109" s="522"/>
      <c r="R109" s="523"/>
      <c r="S109" s="523"/>
      <c r="T109" s="523"/>
      <c r="U109" s="523"/>
      <c r="V109" s="523"/>
    </row>
    <row r="110" spans="1:22" s="51" customFormat="1" ht="12.75" customHeight="1" hidden="1">
      <c r="A110" s="440"/>
      <c r="B110" s="440"/>
      <c r="C110" s="449"/>
      <c r="D110" s="450"/>
      <c r="E110" s="452" t="s">
        <v>42</v>
      </c>
      <c r="F110" s="508">
        <f>IF(J104="","",J106*J104)</f>
        <v>0</v>
      </c>
      <c r="G110" s="461"/>
      <c r="H110" s="461"/>
      <c r="I110" s="461"/>
      <c r="J110" s="461"/>
      <c r="K110" s="476"/>
      <c r="L110" s="440"/>
      <c r="M110" s="181"/>
      <c r="N110" s="139"/>
      <c r="O110" s="524"/>
      <c r="P110" s="68"/>
      <c r="Q110" s="522"/>
      <c r="R110" s="523"/>
      <c r="S110" s="523"/>
      <c r="T110" s="523"/>
      <c r="U110" s="523"/>
      <c r="V110" s="523"/>
    </row>
    <row r="111" spans="1:22" s="51" customFormat="1" ht="12.75" customHeight="1" hidden="1">
      <c r="A111" s="440"/>
      <c r="B111" s="440"/>
      <c r="C111" s="451"/>
      <c r="D111" s="452"/>
      <c r="E111" s="459"/>
      <c r="F111" s="461"/>
      <c r="G111" s="461"/>
      <c r="H111" s="461"/>
      <c r="I111" s="461"/>
      <c r="J111" s="461"/>
      <c r="K111" s="476"/>
      <c r="L111" s="440"/>
      <c r="M111" s="181"/>
      <c r="N111" s="139"/>
      <c r="O111" s="524"/>
      <c r="P111" s="68"/>
      <c r="Q111" s="522"/>
      <c r="R111" s="523"/>
      <c r="S111" s="523"/>
      <c r="T111" s="523"/>
      <c r="U111" s="523"/>
      <c r="V111" s="523"/>
    </row>
    <row r="112" spans="1:22" s="51" customFormat="1" ht="12.75" customHeight="1" hidden="1">
      <c r="A112" s="440"/>
      <c r="B112" s="440"/>
      <c r="C112" s="453"/>
      <c r="D112" s="94"/>
      <c r="E112" s="460" t="s">
        <v>277</v>
      </c>
      <c r="F112" s="511"/>
      <c r="G112" s="467" t="s">
        <v>278</v>
      </c>
      <c r="H112" s="468"/>
      <c r="I112" s="468"/>
      <c r="J112" s="461"/>
      <c r="K112" s="476"/>
      <c r="L112" s="440"/>
      <c r="M112" s="181"/>
      <c r="N112" s="139"/>
      <c r="O112" s="524"/>
      <c r="P112" s="68"/>
      <c r="Q112" s="522"/>
      <c r="R112" s="523"/>
      <c r="S112" s="523"/>
      <c r="T112" s="523"/>
      <c r="U112" s="523"/>
      <c r="V112" s="523"/>
    </row>
    <row r="113" spans="1:22" s="51" customFormat="1" ht="12.75" hidden="1">
      <c r="A113" s="440"/>
      <c r="B113" s="440"/>
      <c r="C113" s="453"/>
      <c r="D113" s="94"/>
      <c r="E113" s="461"/>
      <c r="F113" s="511"/>
      <c r="G113" s="467" t="s">
        <v>279</v>
      </c>
      <c r="H113" s="469"/>
      <c r="I113" s="469"/>
      <c r="J113" s="472"/>
      <c r="K113" s="476"/>
      <c r="L113" s="440"/>
      <c r="M113" s="181"/>
      <c r="N113" s="139"/>
      <c r="O113" s="524"/>
      <c r="P113" s="68"/>
      <c r="Q113" s="522"/>
      <c r="R113" s="523"/>
      <c r="S113" s="523"/>
      <c r="T113" s="523"/>
      <c r="U113" s="523"/>
      <c r="V113" s="523"/>
    </row>
    <row r="114" spans="1:22" s="51" customFormat="1" ht="12.75" customHeight="1" hidden="1" thickBot="1">
      <c r="A114" s="440"/>
      <c r="B114" s="440"/>
      <c r="C114" s="454"/>
      <c r="D114" s="455"/>
      <c r="E114" s="455"/>
      <c r="F114" s="455"/>
      <c r="G114" s="455"/>
      <c r="H114" s="455"/>
      <c r="I114" s="455"/>
      <c r="J114" s="455"/>
      <c r="K114" s="477"/>
      <c r="L114" s="440"/>
      <c r="M114" s="181"/>
      <c r="N114" s="139"/>
      <c r="O114" s="524"/>
      <c r="P114" s="68"/>
      <c r="Q114" s="522"/>
      <c r="R114" s="523"/>
      <c r="S114" s="523"/>
      <c r="T114" s="523"/>
      <c r="U114" s="523"/>
      <c r="V114" s="523"/>
    </row>
    <row r="115" spans="1:22" s="51" customFormat="1" ht="12.75" customHeight="1" hidden="1">
      <c r="A115" s="440"/>
      <c r="B115" s="440"/>
      <c r="C115" s="440"/>
      <c r="D115" s="440"/>
      <c r="E115" s="440"/>
      <c r="F115" s="440"/>
      <c r="G115" s="440"/>
      <c r="H115" s="465"/>
      <c r="I115" s="466"/>
      <c r="J115" s="471"/>
      <c r="K115" s="440"/>
      <c r="L115" s="440"/>
      <c r="M115" s="181"/>
      <c r="N115" s="139"/>
      <c r="O115" s="524"/>
      <c r="P115" s="68"/>
      <c r="Q115" s="522"/>
      <c r="R115" s="523"/>
      <c r="S115" s="523"/>
      <c r="T115" s="523"/>
      <c r="U115" s="523"/>
      <c r="V115" s="523"/>
    </row>
    <row r="116" spans="1:22" s="51" customFormat="1" ht="12.75" customHeight="1" hidden="1">
      <c r="A116" s="440"/>
      <c r="B116" s="440"/>
      <c r="C116" s="440"/>
      <c r="D116" s="440"/>
      <c r="E116" s="440"/>
      <c r="F116" s="440"/>
      <c r="G116" s="440"/>
      <c r="H116" s="465"/>
      <c r="I116" s="466"/>
      <c r="J116" s="471"/>
      <c r="K116" s="440"/>
      <c r="L116" s="440"/>
      <c r="M116" s="181"/>
      <c r="N116" s="139"/>
      <c r="O116" s="524"/>
      <c r="P116" s="68"/>
      <c r="Q116" s="522"/>
      <c r="R116" s="523"/>
      <c r="S116" s="523"/>
      <c r="T116" s="523"/>
      <c r="U116" s="523"/>
      <c r="V116" s="523"/>
    </row>
    <row r="117" spans="1:22" s="51" customFormat="1" ht="12.75" customHeight="1" hidden="1">
      <c r="A117" s="456"/>
      <c r="B117" s="440"/>
      <c r="C117" s="440"/>
      <c r="D117" s="440"/>
      <c r="E117" s="440"/>
      <c r="F117" s="440"/>
      <c r="G117" s="440"/>
      <c r="H117" s="440"/>
      <c r="I117" s="440"/>
      <c r="J117" s="440"/>
      <c r="K117" s="440"/>
      <c r="L117" s="440"/>
      <c r="M117" s="181"/>
      <c r="N117" s="139"/>
      <c r="O117" s="524"/>
      <c r="P117" s="68"/>
      <c r="Q117" s="522"/>
      <c r="R117" s="523"/>
      <c r="S117" s="523"/>
      <c r="T117" s="523"/>
      <c r="U117" s="523"/>
      <c r="V117" s="523"/>
    </row>
    <row r="118" spans="1:24" s="51" customFormat="1" ht="12.75" customHeight="1">
      <c r="A118" s="440"/>
      <c r="B118" s="440"/>
      <c r="C118" s="440"/>
      <c r="D118" s="440"/>
      <c r="E118" s="440"/>
      <c r="F118" s="509"/>
      <c r="G118" s="440"/>
      <c r="H118" s="440"/>
      <c r="I118" s="440"/>
      <c r="J118" s="440"/>
      <c r="K118" s="440"/>
      <c r="L118" s="440"/>
      <c r="M118" s="181"/>
      <c r="N118" s="139"/>
      <c r="O118" s="524"/>
      <c r="P118" s="68"/>
      <c r="Q118" s="522"/>
      <c r="R118" s="523"/>
      <c r="S118" s="523"/>
      <c r="T118" s="523"/>
      <c r="U118" s="523"/>
      <c r="V118" s="523"/>
      <c r="X118" s="67"/>
    </row>
    <row r="119" spans="2:22" s="51" customFormat="1" ht="12.75" customHeight="1">
      <c r="B119" s="517"/>
      <c r="C119" s="445"/>
      <c r="D119" s="517" t="s">
        <v>272</v>
      </c>
      <c r="E119" s="514"/>
      <c r="F119" s="506">
        <f>IF(E119&gt;68%,"MAX 68%",IF($I$29="Coût Complet",E119*(B99+D99+H99),0))</f>
        <v>0</v>
      </c>
      <c r="G119" s="440"/>
      <c r="I119" s="464" t="s">
        <v>108</v>
      </c>
      <c r="J119" s="508">
        <f>IF(OR(E119&gt;68%,E121&gt;7%),0,IF($I$29="Coût Complet",M99+F123,0))</f>
        <v>0</v>
      </c>
      <c r="K119" s="440"/>
      <c r="L119" s="440"/>
      <c r="M119" s="181"/>
      <c r="N119" s="139"/>
      <c r="O119" s="524"/>
      <c r="P119" s="525"/>
      <c r="Q119" s="522"/>
      <c r="R119" s="523"/>
      <c r="S119" s="523"/>
      <c r="T119" s="523"/>
      <c r="U119" s="523"/>
      <c r="V119" s="523"/>
    </row>
    <row r="120" spans="2:22" s="51" customFormat="1" ht="12.75" customHeight="1">
      <c r="B120" s="440"/>
      <c r="C120" s="440"/>
      <c r="D120" s="440"/>
      <c r="E120" s="440"/>
      <c r="F120" s="463"/>
      <c r="G120" s="440"/>
      <c r="H120" s="440"/>
      <c r="I120" s="517"/>
      <c r="J120" s="470"/>
      <c r="K120" s="440"/>
      <c r="L120" s="440"/>
      <c r="M120" s="181"/>
      <c r="N120" s="139"/>
      <c r="O120" s="524"/>
      <c r="P120" s="68"/>
      <c r="Q120" s="522"/>
      <c r="R120" s="523"/>
      <c r="S120" s="523"/>
      <c r="T120" s="523"/>
      <c r="U120" s="523"/>
      <c r="V120" s="523"/>
    </row>
    <row r="121" spans="2:22" s="51" customFormat="1" ht="12.75" customHeight="1">
      <c r="B121" s="517"/>
      <c r="C121" s="445"/>
      <c r="D121" s="517" t="s">
        <v>273</v>
      </c>
      <c r="E121" s="514"/>
      <c r="F121" s="506">
        <f>IF(E121&gt;7%,"MAX 7%",IF($I$29="Coût Complet",E121*(SUM(I99:L99)),0))</f>
        <v>0</v>
      </c>
      <c r="G121" s="505"/>
      <c r="I121" s="464" t="s">
        <v>274</v>
      </c>
      <c r="J121" s="508">
        <f>IF(J119=0,0,B99+D99+H99+I99+J99+K99+L99+F123)</f>
        <v>0</v>
      </c>
      <c r="K121" s="440"/>
      <c r="L121" s="440"/>
      <c r="M121" s="181"/>
      <c r="N121" s="139"/>
      <c r="O121" s="524"/>
      <c r="P121" s="68"/>
      <c r="Q121" s="522"/>
      <c r="R121" s="523"/>
      <c r="S121" s="523"/>
      <c r="T121" s="523"/>
      <c r="U121" s="523"/>
      <c r="V121" s="523"/>
    </row>
    <row r="122" spans="1:22" s="51" customFormat="1" ht="12.75" customHeight="1">
      <c r="A122" s="440"/>
      <c r="B122" s="440"/>
      <c r="C122" s="440"/>
      <c r="D122" s="440"/>
      <c r="E122" s="440"/>
      <c r="F122" s="440"/>
      <c r="G122" s="440"/>
      <c r="H122" s="440"/>
      <c r="I122" s="440"/>
      <c r="J122" s="440"/>
      <c r="K122" s="440"/>
      <c r="L122" s="440"/>
      <c r="M122" s="181"/>
      <c r="N122" s="139"/>
      <c r="O122" s="524"/>
      <c r="P122" s="68"/>
      <c r="Q122" s="522"/>
      <c r="R122" s="523"/>
      <c r="S122" s="523"/>
      <c r="T122" s="523"/>
      <c r="U122" s="523"/>
      <c r="V122" s="523"/>
    </row>
    <row r="123" spans="1:22" ht="12.75" customHeight="1">
      <c r="A123" s="440"/>
      <c r="B123" s="440"/>
      <c r="C123" s="800" t="s">
        <v>275</v>
      </c>
      <c r="D123" s="800"/>
      <c r="E123" s="440"/>
      <c r="F123" s="506">
        <f>IF(OR(F119="MAX 68%",F121="MAX 7%"),"",F119+F121)</f>
        <v>0</v>
      </c>
      <c r="G123" s="440"/>
      <c r="H123" s="440"/>
      <c r="I123" s="466" t="s">
        <v>276</v>
      </c>
      <c r="J123" s="515"/>
      <c r="K123" s="440"/>
      <c r="L123" s="440"/>
      <c r="M123" s="181"/>
      <c r="N123" s="139"/>
      <c r="O123" s="395"/>
      <c r="P123" s="330"/>
      <c r="Q123" s="390"/>
      <c r="R123" s="388"/>
      <c r="S123" s="388"/>
      <c r="T123" s="388"/>
      <c r="U123" s="388"/>
      <c r="V123" s="388"/>
    </row>
    <row r="124" spans="1:22" s="51" customFormat="1" ht="12.75" customHeight="1">
      <c r="A124" s="440"/>
      <c r="B124" s="440"/>
      <c r="C124" s="440"/>
      <c r="D124" s="440"/>
      <c r="E124" s="440"/>
      <c r="F124" s="440"/>
      <c r="G124" s="440"/>
      <c r="H124" s="440"/>
      <c r="I124" s="466"/>
      <c r="J124" s="473"/>
      <c r="K124" s="440"/>
      <c r="L124" s="440"/>
      <c r="M124" s="120"/>
      <c r="N124" s="139"/>
      <c r="O124" s="524"/>
      <c r="P124" s="68"/>
      <c r="Q124" s="522"/>
      <c r="R124" s="523"/>
      <c r="S124" s="523"/>
      <c r="T124" s="523"/>
      <c r="U124" s="523"/>
      <c r="V124" s="523"/>
    </row>
    <row r="125" spans="1:22" s="51" customFormat="1" ht="12.75" customHeight="1" thickBot="1">
      <c r="A125" s="440"/>
      <c r="B125" s="440"/>
      <c r="C125" s="440"/>
      <c r="D125" s="440"/>
      <c r="E125" s="440"/>
      <c r="F125" s="440"/>
      <c r="G125" s="440"/>
      <c r="H125" s="440"/>
      <c r="I125" s="440"/>
      <c r="J125" s="440"/>
      <c r="K125" s="440"/>
      <c r="L125" s="440"/>
      <c r="M125" s="120"/>
      <c r="N125" s="139"/>
      <c r="O125" s="524"/>
      <c r="P125" s="68"/>
      <c r="Q125" s="522"/>
      <c r="R125" s="523"/>
      <c r="S125" s="523"/>
      <c r="T125" s="523"/>
      <c r="U125" s="523"/>
      <c r="V125" s="523"/>
    </row>
    <row r="126" spans="1:22" s="51" customFormat="1" ht="12.75" customHeight="1">
      <c r="A126" s="440"/>
      <c r="B126" s="440"/>
      <c r="C126" s="478"/>
      <c r="D126" s="479"/>
      <c r="E126" s="479"/>
      <c r="F126" s="479"/>
      <c r="G126" s="479"/>
      <c r="H126" s="479"/>
      <c r="I126" s="479"/>
      <c r="J126" s="479"/>
      <c r="K126" s="219"/>
      <c r="M126" s="281"/>
      <c r="N126" s="2"/>
      <c r="O126" s="2"/>
      <c r="Q126" s="522"/>
      <c r="R126" s="523"/>
      <c r="S126" s="523"/>
      <c r="T126" s="523"/>
      <c r="U126" s="523"/>
      <c r="V126" s="523"/>
    </row>
    <row r="127" spans="1:22" s="51" customFormat="1" ht="12.75" customHeight="1">
      <c r="A127" s="440"/>
      <c r="B127" s="440"/>
      <c r="C127" s="480"/>
      <c r="E127" s="452" t="s">
        <v>42</v>
      </c>
      <c r="F127" s="510">
        <f>IF(J121="","",J123*J121)</f>
        <v>0</v>
      </c>
      <c r="G127" s="461"/>
      <c r="H127" s="461"/>
      <c r="I127" s="461"/>
      <c r="J127" s="461"/>
      <c r="K127" s="220"/>
      <c r="M127" s="196"/>
      <c r="N127" s="196"/>
      <c r="O127" s="526"/>
      <c r="Q127" s="522"/>
      <c r="R127" s="523"/>
      <c r="S127" s="523"/>
      <c r="T127" s="523"/>
      <c r="U127" s="523"/>
      <c r="V127" s="523"/>
    </row>
    <row r="128" spans="1:22" s="51" customFormat="1" ht="12.75" customHeight="1">
      <c r="A128" s="440"/>
      <c r="B128" s="440"/>
      <c r="C128" s="481"/>
      <c r="D128" s="452"/>
      <c r="E128" s="459"/>
      <c r="F128" s="461"/>
      <c r="G128" s="461"/>
      <c r="H128" s="461"/>
      <c r="I128" s="461"/>
      <c r="J128" s="461"/>
      <c r="K128" s="220"/>
      <c r="M128" s="175"/>
      <c r="N128" s="175"/>
      <c r="O128" s="19"/>
      <c r="Q128" s="522"/>
      <c r="R128" s="523"/>
      <c r="S128" s="523"/>
      <c r="T128" s="523"/>
      <c r="U128" s="523"/>
      <c r="V128" s="523"/>
    </row>
    <row r="129" spans="1:22" s="51" customFormat="1" ht="12.75" customHeight="1">
      <c r="A129" s="440"/>
      <c r="B129" s="440"/>
      <c r="C129" s="482"/>
      <c r="D129" s="461"/>
      <c r="E129" s="460" t="s">
        <v>277</v>
      </c>
      <c r="F129" s="511"/>
      <c r="G129" s="472" t="s">
        <v>278</v>
      </c>
      <c r="H129" s="472"/>
      <c r="I129" s="461"/>
      <c r="J129" s="461"/>
      <c r="K129" s="220"/>
      <c r="M129" s="30"/>
      <c r="N129" s="19"/>
      <c r="O129" s="19"/>
      <c r="Q129" s="522"/>
      <c r="R129" s="523"/>
      <c r="S129" s="523"/>
      <c r="T129" s="523"/>
      <c r="U129" s="523"/>
      <c r="V129" s="523"/>
    </row>
    <row r="130" spans="1:22" s="51" customFormat="1" ht="12.75" customHeight="1">
      <c r="A130" s="440"/>
      <c r="B130" s="440"/>
      <c r="C130" s="482"/>
      <c r="D130" s="461"/>
      <c r="E130" s="461"/>
      <c r="F130" s="511"/>
      <c r="G130" s="472" t="s">
        <v>279</v>
      </c>
      <c r="H130" s="472"/>
      <c r="I130" s="485"/>
      <c r="J130" s="461"/>
      <c r="K130" s="220"/>
      <c r="M130" s="281"/>
      <c r="N130" s="144"/>
      <c r="O130" s="19"/>
      <c r="P130" s="68"/>
      <c r="Q130" s="522"/>
      <c r="R130" s="523"/>
      <c r="S130" s="523"/>
      <c r="T130" s="523"/>
      <c r="U130" s="523"/>
      <c r="V130" s="523"/>
    </row>
    <row r="131" spans="1:22" s="51" customFormat="1" ht="12.75" customHeight="1" thickBot="1">
      <c r="A131" s="440"/>
      <c r="B131" s="440"/>
      <c r="C131" s="483"/>
      <c r="D131" s="484"/>
      <c r="E131" s="484"/>
      <c r="F131" s="484"/>
      <c r="G131" s="484"/>
      <c r="H131" s="484"/>
      <c r="I131" s="484"/>
      <c r="J131" s="484"/>
      <c r="K131" s="221"/>
      <c r="M131" s="281"/>
      <c r="N131" s="144"/>
      <c r="O131" s="132"/>
      <c r="P131" s="68"/>
      <c r="Q131" s="525"/>
      <c r="R131" s="523"/>
      <c r="S131" s="523"/>
      <c r="T131" s="523"/>
      <c r="U131" s="523"/>
      <c r="V131" s="523"/>
    </row>
    <row r="132" spans="1:25" s="51" customFormat="1" ht="12.75" customHeight="1">
      <c r="A132" s="50"/>
      <c r="B132" s="50"/>
      <c r="C132" s="50"/>
      <c r="D132" s="50"/>
      <c r="E132" s="50"/>
      <c r="F132" s="50"/>
      <c r="G132" s="106"/>
      <c r="H132" s="50"/>
      <c r="I132" s="50"/>
      <c r="J132" s="105"/>
      <c r="K132" s="105"/>
      <c r="L132" s="105"/>
      <c r="M132" s="486"/>
      <c r="N132" s="487"/>
      <c r="O132" s="19"/>
      <c r="P132" s="68"/>
      <c r="Q132" s="527"/>
      <c r="R132" s="523"/>
      <c r="S132" s="523"/>
      <c r="T132" s="523"/>
      <c r="U132" s="523"/>
      <c r="V132" s="523"/>
      <c r="X132" s="67"/>
      <c r="Y132" s="67"/>
    </row>
    <row r="133" spans="1:22" ht="12.75" customHeight="1">
      <c r="A133" s="263" t="s">
        <v>296</v>
      </c>
      <c r="B133" s="263"/>
      <c r="C133" s="263"/>
      <c r="D133" s="263"/>
      <c r="E133" s="267"/>
      <c r="F133" s="264"/>
      <c r="G133" s="106"/>
      <c r="H133" s="50"/>
      <c r="I133" s="50"/>
      <c r="J133" s="105"/>
      <c r="K133" s="105"/>
      <c r="L133" s="105"/>
      <c r="M133" s="144"/>
      <c r="N133" s="19"/>
      <c r="O133" s="28"/>
      <c r="P133" s="330"/>
      <c r="Q133" s="399" t="s">
        <v>158</v>
      </c>
      <c r="R133" s="388"/>
      <c r="S133" s="388"/>
      <c r="T133" s="388"/>
      <c r="U133" s="388"/>
      <c r="V133" s="388"/>
    </row>
    <row r="134" spans="1:22" ht="12.75" customHeight="1">
      <c r="A134" s="263" t="s">
        <v>297</v>
      </c>
      <c r="B134" s="263"/>
      <c r="C134" s="263"/>
      <c r="D134" s="263"/>
      <c r="E134" s="265"/>
      <c r="F134" s="266"/>
      <c r="G134" s="106"/>
      <c r="H134" s="50"/>
      <c r="I134" s="50"/>
      <c r="J134" s="105"/>
      <c r="K134" s="105"/>
      <c r="L134" s="105"/>
      <c r="M134" s="144"/>
      <c r="N134" s="19"/>
      <c r="O134" s="28"/>
      <c r="P134" s="330"/>
      <c r="Q134" s="399" t="s">
        <v>159</v>
      </c>
      <c r="R134" s="388"/>
      <c r="S134" s="388"/>
      <c r="T134" s="388"/>
      <c r="U134" s="388"/>
      <c r="V134" s="388"/>
    </row>
    <row r="135" spans="1:22" ht="12.75" customHeight="1">
      <c r="A135" s="187"/>
      <c r="B135" s="188"/>
      <c r="C135" s="142"/>
      <c r="D135" s="189"/>
      <c r="E135" s="190"/>
      <c r="F135" s="190"/>
      <c r="G135" s="191"/>
      <c r="H135" s="188"/>
      <c r="I135" s="192"/>
      <c r="J135" s="192"/>
      <c r="K135" s="193"/>
      <c r="L135" s="194"/>
      <c r="M135" s="19"/>
      <c r="N135" s="19"/>
      <c r="O135" s="28"/>
      <c r="P135" s="330"/>
      <c r="Q135" s="399" t="s">
        <v>160</v>
      </c>
      <c r="R135" s="388"/>
      <c r="S135" s="388"/>
      <c r="T135" s="388"/>
      <c r="U135" s="388"/>
      <c r="V135" s="388"/>
    </row>
    <row r="136" spans="1:22" ht="12.75" customHeight="1">
      <c r="A136" s="851" t="s">
        <v>305</v>
      </c>
      <c r="B136" s="851"/>
      <c r="C136" s="851"/>
      <c r="D136" s="851"/>
      <c r="E136" s="851"/>
      <c r="F136" s="851"/>
      <c r="G136" s="851"/>
      <c r="H136" s="851"/>
      <c r="I136" s="851"/>
      <c r="J136" s="851"/>
      <c r="K136" s="851"/>
      <c r="L136" s="851"/>
      <c r="M136" s="851"/>
      <c r="N136" s="19"/>
      <c r="O136" s="28"/>
      <c r="P136" s="330"/>
      <c r="Q136" s="399"/>
      <c r="R136" s="388"/>
      <c r="S136" s="388"/>
      <c r="T136" s="388"/>
      <c r="U136" s="388"/>
      <c r="V136" s="388"/>
    </row>
    <row r="137" spans="1:22" ht="12.75" customHeight="1">
      <c r="A137" s="274"/>
      <c r="B137" s="273"/>
      <c r="C137" s="273"/>
      <c r="D137" s="273"/>
      <c r="E137" s="273"/>
      <c r="F137" s="273"/>
      <c r="G137" s="273"/>
      <c r="H137" s="273"/>
      <c r="I137" s="133"/>
      <c r="J137" s="134"/>
      <c r="K137" s="134"/>
      <c r="L137" s="194"/>
      <c r="M137" s="19"/>
      <c r="N137" s="19"/>
      <c r="O137" s="28"/>
      <c r="P137" s="330"/>
      <c r="Q137" s="399"/>
      <c r="R137" s="388"/>
      <c r="S137" s="388"/>
      <c r="T137" s="388"/>
      <c r="U137" s="388"/>
      <c r="V137" s="388"/>
    </row>
    <row r="138" spans="1:22" ht="12.75" customHeight="1">
      <c r="A138" s="98"/>
      <c r="B138" s="98"/>
      <c r="C138" s="275" t="s">
        <v>300</v>
      </c>
      <c r="D138" s="856"/>
      <c r="E138" s="856"/>
      <c r="F138" s="856"/>
      <c r="G138" s="856"/>
      <c r="H138" s="276"/>
      <c r="I138" s="51"/>
      <c r="L138" s="194"/>
      <c r="M138" s="19"/>
      <c r="N138" s="19"/>
      <c r="O138" s="28"/>
      <c r="P138" s="330"/>
      <c r="Q138" s="399"/>
      <c r="R138" s="388"/>
      <c r="S138" s="388"/>
      <c r="T138" s="388"/>
      <c r="U138" s="388"/>
      <c r="V138" s="388"/>
    </row>
    <row r="139" spans="1:22" ht="12.75" customHeight="1">
      <c r="A139" s="98"/>
      <c r="B139" s="98"/>
      <c r="C139" s="275" t="s">
        <v>301</v>
      </c>
      <c r="D139" s="784"/>
      <c r="E139" s="784"/>
      <c r="F139" s="309"/>
      <c r="H139" s="51"/>
      <c r="I139" s="277" t="s">
        <v>302</v>
      </c>
      <c r="J139" s="857"/>
      <c r="K139" s="857"/>
      <c r="L139" s="194"/>
      <c r="M139" s="19"/>
      <c r="N139" s="19"/>
      <c r="O139" s="28"/>
      <c r="P139" s="330"/>
      <c r="Q139" s="399"/>
      <c r="R139" s="388"/>
      <c r="S139" s="388"/>
      <c r="T139" s="388"/>
      <c r="U139" s="388"/>
      <c r="V139" s="388"/>
    </row>
    <row r="140" spans="1:22" ht="12.75" customHeight="1">
      <c r="A140" s="50"/>
      <c r="B140" s="50"/>
      <c r="C140" s="275" t="s">
        <v>303</v>
      </c>
      <c r="D140" s="784"/>
      <c r="E140" s="784"/>
      <c r="F140" s="335"/>
      <c r="G140" s="389"/>
      <c r="H140" s="50"/>
      <c r="I140" s="277" t="s">
        <v>304</v>
      </c>
      <c r="J140" s="857"/>
      <c r="K140" s="857"/>
      <c r="L140" s="194"/>
      <c r="M140" s="19"/>
      <c r="N140" s="19"/>
      <c r="O140" s="28"/>
      <c r="P140" s="330"/>
      <c r="Q140" s="399"/>
      <c r="R140" s="388"/>
      <c r="S140" s="388"/>
      <c r="T140" s="388"/>
      <c r="U140" s="388"/>
      <c r="V140" s="388"/>
    </row>
    <row r="141" spans="1:22" ht="12.75" customHeight="1">
      <c r="A141" s="187"/>
      <c r="B141" s="188"/>
      <c r="C141" s="142"/>
      <c r="D141" s="402"/>
      <c r="E141" s="403"/>
      <c r="F141" s="403"/>
      <c r="G141" s="404"/>
      <c r="H141" s="188"/>
      <c r="I141" s="192"/>
      <c r="J141" s="405"/>
      <c r="K141" s="406"/>
      <c r="L141" s="194"/>
      <c r="M141" s="19"/>
      <c r="N141" s="19"/>
      <c r="O141" s="28"/>
      <c r="P141" s="330"/>
      <c r="Q141" s="399"/>
      <c r="R141" s="388"/>
      <c r="S141" s="388"/>
      <c r="T141" s="388"/>
      <c r="U141" s="388"/>
      <c r="V141" s="388"/>
    </row>
    <row r="142" spans="1:22" ht="15" customHeight="1">
      <c r="A142" s="762" t="s">
        <v>148</v>
      </c>
      <c r="B142" s="762"/>
      <c r="C142" s="762"/>
      <c r="D142" s="762"/>
      <c r="E142" s="762"/>
      <c r="F142" s="762"/>
      <c r="G142" s="762"/>
      <c r="H142" s="762"/>
      <c r="I142" s="762"/>
      <c r="J142" s="762"/>
      <c r="K142" s="762"/>
      <c r="L142" s="762"/>
      <c r="M142" s="762"/>
      <c r="N142" s="139"/>
      <c r="O142" s="395"/>
      <c r="P142" s="330"/>
      <c r="Q142" s="399" t="s">
        <v>161</v>
      </c>
      <c r="R142" s="388"/>
      <c r="S142" s="388"/>
      <c r="T142" s="388"/>
      <c r="U142" s="388"/>
      <c r="V142" s="388"/>
    </row>
    <row r="143" spans="1:22" ht="12.75" customHeight="1">
      <c r="A143" s="133"/>
      <c r="B143" s="133"/>
      <c r="C143" s="133"/>
      <c r="D143" s="133"/>
      <c r="E143" s="133"/>
      <c r="F143" s="133"/>
      <c r="G143" s="138"/>
      <c r="H143" s="133"/>
      <c r="I143" s="133"/>
      <c r="J143" s="120"/>
      <c r="K143" s="120"/>
      <c r="L143" s="120"/>
      <c r="M143" s="120"/>
      <c r="N143" s="139"/>
      <c r="O143" s="395"/>
      <c r="P143" s="330"/>
      <c r="Q143" s="399" t="s">
        <v>4</v>
      </c>
      <c r="R143" s="388"/>
      <c r="S143" s="388"/>
      <c r="T143" s="388"/>
      <c r="U143" s="388"/>
      <c r="V143" s="388"/>
    </row>
    <row r="144" spans="1:22" ht="12.75" customHeight="1">
      <c r="A144" s="133"/>
      <c r="B144" s="852" t="s">
        <v>143</v>
      </c>
      <c r="C144" s="853"/>
      <c r="D144" s="853"/>
      <c r="E144" s="853"/>
      <c r="F144" s="853"/>
      <c r="G144" s="854"/>
      <c r="H144" s="852" t="s">
        <v>144</v>
      </c>
      <c r="I144" s="853"/>
      <c r="J144" s="854"/>
      <c r="K144" s="214" t="s">
        <v>145</v>
      </c>
      <c r="L144" s="214" t="s">
        <v>146</v>
      </c>
      <c r="M144" s="120"/>
      <c r="N144" s="139"/>
      <c r="O144" s="395"/>
      <c r="P144" s="330"/>
      <c r="R144" s="388"/>
      <c r="S144" s="388"/>
      <c r="T144" s="388"/>
      <c r="U144" s="388"/>
      <c r="V144" s="388"/>
    </row>
    <row r="145" spans="1:22" ht="12.75" customHeight="1">
      <c r="A145" s="407"/>
      <c r="B145" s="746"/>
      <c r="C145" s="747"/>
      <c r="D145" s="747"/>
      <c r="E145" s="747"/>
      <c r="F145" s="747"/>
      <c r="G145" s="748"/>
      <c r="H145" s="746"/>
      <c r="I145" s="747"/>
      <c r="J145" s="748"/>
      <c r="K145" s="210"/>
      <c r="L145" s="211"/>
      <c r="M145" s="396"/>
      <c r="N145" s="397"/>
      <c r="O145" s="395"/>
      <c r="P145" s="330"/>
      <c r="R145" s="388"/>
      <c r="S145" s="388"/>
      <c r="T145" s="388"/>
      <c r="U145" s="388"/>
      <c r="V145" s="388"/>
    </row>
    <row r="146" spans="1:22" ht="12.75" customHeight="1">
      <c r="A146" s="407"/>
      <c r="B146" s="746"/>
      <c r="C146" s="747"/>
      <c r="D146" s="747"/>
      <c r="E146" s="747"/>
      <c r="F146" s="747"/>
      <c r="G146" s="748"/>
      <c r="H146" s="746"/>
      <c r="I146" s="747"/>
      <c r="J146" s="748"/>
      <c r="K146" s="210"/>
      <c r="L146" s="211"/>
      <c r="M146" s="396"/>
      <c r="N146" s="397"/>
      <c r="O146" s="395"/>
      <c r="P146" s="330"/>
      <c r="R146" s="388"/>
      <c r="S146" s="388"/>
      <c r="T146" s="388"/>
      <c r="U146" s="388"/>
      <c r="V146" s="388"/>
    </row>
    <row r="147" spans="1:22" ht="12.75" customHeight="1">
      <c r="A147" s="407"/>
      <c r="B147" s="746"/>
      <c r="C147" s="747"/>
      <c r="D147" s="747"/>
      <c r="E147" s="747"/>
      <c r="F147" s="747"/>
      <c r="G147" s="748"/>
      <c r="H147" s="746"/>
      <c r="I147" s="747"/>
      <c r="J147" s="748"/>
      <c r="K147" s="210"/>
      <c r="L147" s="211"/>
      <c r="M147" s="396"/>
      <c r="N147" s="397"/>
      <c r="O147" s="395"/>
      <c r="P147" s="330"/>
      <c r="R147" s="388"/>
      <c r="S147" s="388"/>
      <c r="T147" s="388"/>
      <c r="U147" s="388"/>
      <c r="V147" s="388"/>
    </row>
    <row r="148" spans="1:22" ht="12.75" customHeight="1">
      <c r="A148" s="407"/>
      <c r="B148" s="746"/>
      <c r="C148" s="747"/>
      <c r="D148" s="747"/>
      <c r="E148" s="747"/>
      <c r="F148" s="747"/>
      <c r="G148" s="748"/>
      <c r="H148" s="746"/>
      <c r="I148" s="747"/>
      <c r="J148" s="748"/>
      <c r="K148" s="210"/>
      <c r="L148" s="211"/>
      <c r="M148" s="396"/>
      <c r="N148" s="397"/>
      <c r="O148" s="395"/>
      <c r="P148" s="330"/>
      <c r="Q148" s="390"/>
      <c r="R148" s="388"/>
      <c r="S148" s="388"/>
      <c r="T148" s="388"/>
      <c r="U148" s="388"/>
      <c r="V148" s="388"/>
    </row>
    <row r="149" spans="1:22" ht="12.75" customHeight="1">
      <c r="A149" s="407"/>
      <c r="B149" s="746"/>
      <c r="C149" s="747"/>
      <c r="D149" s="747"/>
      <c r="E149" s="747"/>
      <c r="F149" s="747"/>
      <c r="G149" s="748"/>
      <c r="H149" s="746"/>
      <c r="I149" s="747"/>
      <c r="J149" s="748"/>
      <c r="K149" s="210"/>
      <c r="L149" s="211"/>
      <c r="M149" s="396"/>
      <c r="N149" s="397"/>
      <c r="O149" s="395"/>
      <c r="P149" s="330"/>
      <c r="Q149" s="390"/>
      <c r="R149" s="290"/>
      <c r="S149" s="388"/>
      <c r="T149" s="388"/>
      <c r="U149" s="388"/>
      <c r="V149" s="388"/>
    </row>
    <row r="150" spans="1:22" ht="12.75" customHeight="1">
      <c r="A150" s="407"/>
      <c r="B150" s="746"/>
      <c r="C150" s="747"/>
      <c r="D150" s="747"/>
      <c r="E150" s="747"/>
      <c r="F150" s="747"/>
      <c r="G150" s="748"/>
      <c r="H150" s="746"/>
      <c r="I150" s="747"/>
      <c r="J150" s="748"/>
      <c r="K150" s="210"/>
      <c r="L150" s="211"/>
      <c r="M150" s="396"/>
      <c r="N150" s="397"/>
      <c r="O150" s="395"/>
      <c r="P150" s="330"/>
      <c r="Q150" s="390"/>
      <c r="R150" s="388"/>
      <c r="S150" s="388"/>
      <c r="T150" s="388"/>
      <c r="U150" s="388"/>
      <c r="V150" s="388"/>
    </row>
    <row r="151" spans="1:22" ht="12.75" customHeight="1">
      <c r="A151" s="407"/>
      <c r="B151" s="746"/>
      <c r="C151" s="747"/>
      <c r="D151" s="747"/>
      <c r="E151" s="747"/>
      <c r="F151" s="747"/>
      <c r="G151" s="748"/>
      <c r="H151" s="746"/>
      <c r="I151" s="747"/>
      <c r="J151" s="748"/>
      <c r="K151" s="210"/>
      <c r="L151" s="211"/>
      <c r="M151" s="396"/>
      <c r="N151" s="397"/>
      <c r="O151" s="395"/>
      <c r="P151" s="330"/>
      <c r="Q151" s="390"/>
      <c r="R151" s="388"/>
      <c r="S151" s="388"/>
      <c r="T151" s="388"/>
      <c r="U151" s="388"/>
      <c r="V151" s="388"/>
    </row>
    <row r="152" spans="1:22" ht="12.75" customHeight="1">
      <c r="A152" s="407"/>
      <c r="B152" s="746"/>
      <c r="C152" s="747"/>
      <c r="D152" s="747"/>
      <c r="E152" s="747"/>
      <c r="F152" s="747"/>
      <c r="G152" s="748"/>
      <c r="H152" s="746"/>
      <c r="I152" s="747"/>
      <c r="J152" s="748"/>
      <c r="K152" s="210"/>
      <c r="L152" s="211"/>
      <c r="M152" s="360"/>
      <c r="N152" s="394"/>
      <c r="O152" s="395"/>
      <c r="P152" s="330"/>
      <c r="Q152" s="390"/>
      <c r="R152" s="388"/>
      <c r="S152" s="388"/>
      <c r="T152" s="388"/>
      <c r="U152" s="388"/>
      <c r="V152" s="388"/>
    </row>
    <row r="153" spans="1:22" ht="12.75" customHeight="1">
      <c r="A153" s="407"/>
      <c r="B153" s="746"/>
      <c r="C153" s="747"/>
      <c r="D153" s="747"/>
      <c r="E153" s="747"/>
      <c r="F153" s="747"/>
      <c r="G153" s="748"/>
      <c r="H153" s="746"/>
      <c r="I153" s="747"/>
      <c r="J153" s="748"/>
      <c r="K153" s="210"/>
      <c r="L153" s="211"/>
      <c r="M153" s="409"/>
      <c r="N153" s="410"/>
      <c r="O153" s="395"/>
      <c r="P153" s="330"/>
      <c r="Q153" s="390"/>
      <c r="R153" s="388"/>
      <c r="S153" s="388"/>
      <c r="T153" s="388"/>
      <c r="U153" s="388"/>
      <c r="V153" s="388"/>
    </row>
    <row r="154" spans="1:22" ht="12.75" customHeight="1" thickBot="1">
      <c r="A154" s="407"/>
      <c r="B154" s="746"/>
      <c r="C154" s="747"/>
      <c r="D154" s="747"/>
      <c r="E154" s="747"/>
      <c r="F154" s="747"/>
      <c r="G154" s="748"/>
      <c r="H154" s="746"/>
      <c r="I154" s="747"/>
      <c r="J154" s="748"/>
      <c r="K154" s="212"/>
      <c r="L154" s="213"/>
      <c r="M154" s="411"/>
      <c r="N154" s="411"/>
      <c r="O154" s="395"/>
      <c r="P154" s="330"/>
      <c r="Q154" s="390"/>
      <c r="R154" s="388"/>
      <c r="S154" s="388"/>
      <c r="T154" s="388"/>
      <c r="U154" s="388"/>
      <c r="V154" s="388"/>
    </row>
    <row r="155" spans="1:22" ht="12.75" customHeight="1" thickTop="1">
      <c r="A155" s="407"/>
      <c r="B155" s="407"/>
      <c r="C155" s="407"/>
      <c r="D155" s="407"/>
      <c r="E155" s="407"/>
      <c r="F155" s="407"/>
      <c r="G155" s="408"/>
      <c r="H155" s="407"/>
      <c r="I155" s="407"/>
      <c r="J155" s="396" t="s">
        <v>147</v>
      </c>
      <c r="K155" s="412">
        <f>SUM(K145:K154)</f>
        <v>0</v>
      </c>
      <c r="L155" s="413">
        <f>SUM(L145:L154)</f>
        <v>0</v>
      </c>
      <c r="M155" s="414"/>
      <c r="N155" s="394"/>
      <c r="O155" s="395"/>
      <c r="P155" s="330"/>
      <c r="Q155" s="390"/>
      <c r="R155" s="388"/>
      <c r="S155" s="388"/>
      <c r="T155" s="388"/>
      <c r="U155" s="388"/>
      <c r="V155" s="388"/>
    </row>
    <row r="156" spans="1:22" ht="12.75" customHeight="1">
      <c r="A156" s="407"/>
      <c r="B156" s="407"/>
      <c r="C156" s="407"/>
      <c r="D156" s="407"/>
      <c r="E156" s="407"/>
      <c r="F156" s="407"/>
      <c r="G156" s="408"/>
      <c r="H156" s="407"/>
      <c r="I156" s="407"/>
      <c r="J156" s="396"/>
      <c r="K156" s="396"/>
      <c r="L156" s="396"/>
      <c r="M156" s="414"/>
      <c r="N156" s="394"/>
      <c r="O156" s="395" t="s">
        <v>1</v>
      </c>
      <c r="P156" s="330"/>
      <c r="Q156" s="390"/>
      <c r="R156" s="388"/>
      <c r="S156" s="388"/>
      <c r="T156" s="388"/>
      <c r="U156" s="388"/>
      <c r="V156" s="388"/>
    </row>
    <row r="157" spans="1:22" ht="12.75" customHeight="1">
      <c r="A157" s="407"/>
      <c r="B157" s="407"/>
      <c r="C157" s="407"/>
      <c r="D157" s="407"/>
      <c r="E157" s="407"/>
      <c r="F157" s="407"/>
      <c r="G157" s="408"/>
      <c r="H157" s="407"/>
      <c r="I157" s="407"/>
      <c r="J157" s="396"/>
      <c r="K157" s="396"/>
      <c r="L157" s="396"/>
      <c r="M157" s="414"/>
      <c r="N157" s="394"/>
      <c r="O157" s="395" t="s">
        <v>2</v>
      </c>
      <c r="P157" s="330"/>
      <c r="Q157" s="390"/>
      <c r="R157" s="388"/>
      <c r="S157" s="388"/>
      <c r="T157" s="388"/>
      <c r="U157" s="388"/>
      <c r="V157" s="388"/>
    </row>
    <row r="158" spans="1:22" ht="15" customHeight="1">
      <c r="A158" s="760" t="s">
        <v>252</v>
      </c>
      <c r="B158" s="760"/>
      <c r="C158" s="760"/>
      <c r="D158" s="760"/>
      <c r="E158" s="760"/>
      <c r="F158" s="760"/>
      <c r="G158" s="760"/>
      <c r="H158" s="760"/>
      <c r="I158" s="760"/>
      <c r="J158" s="760"/>
      <c r="K158" s="760"/>
      <c r="L158" s="760"/>
      <c r="M158" s="216"/>
      <c r="N158" s="394"/>
      <c r="O158" s="395"/>
      <c r="P158" s="330"/>
      <c r="Q158" s="390"/>
      <c r="R158" s="388"/>
      <c r="S158" s="388"/>
      <c r="T158" s="388"/>
      <c r="U158" s="388"/>
      <c r="V158" s="388"/>
    </row>
    <row r="159" spans="1:22" ht="77.25" customHeight="1">
      <c r="A159" s="860" t="s">
        <v>317</v>
      </c>
      <c r="B159" s="860"/>
      <c r="C159" s="860"/>
      <c r="D159" s="860"/>
      <c r="E159" s="860"/>
      <c r="F159" s="860"/>
      <c r="G159" s="860"/>
      <c r="H159" s="860"/>
      <c r="I159" s="860"/>
      <c r="J159" s="860"/>
      <c r="K159" s="860"/>
      <c r="L159" s="860"/>
      <c r="M159" s="382"/>
      <c r="N159" s="394"/>
      <c r="O159" s="395"/>
      <c r="P159" s="330"/>
      <c r="Q159" s="390"/>
      <c r="R159" s="388"/>
      <c r="S159" s="388"/>
      <c r="T159" s="388"/>
      <c r="U159" s="388"/>
      <c r="V159" s="388"/>
    </row>
    <row r="160" spans="1:22" ht="22.5" customHeight="1">
      <c r="A160" s="174"/>
      <c r="B160" s="175"/>
      <c r="C160" s="175"/>
      <c r="D160" s="175"/>
      <c r="E160" s="175"/>
      <c r="F160" s="175"/>
      <c r="G160" s="175"/>
      <c r="H160" s="175"/>
      <c r="I160" s="175"/>
      <c r="J160" s="175"/>
      <c r="K160" s="175"/>
      <c r="L160" s="175"/>
      <c r="M160" s="401"/>
      <c r="N160" s="108"/>
      <c r="O160" s="108"/>
      <c r="P160" s="330"/>
      <c r="Q160" s="390"/>
      <c r="R160" s="388"/>
      <c r="S160" s="388"/>
      <c r="T160" s="388"/>
      <c r="U160" s="388"/>
      <c r="V160" s="388"/>
    </row>
    <row r="161" spans="1:22" ht="42.75" customHeight="1">
      <c r="A161" s="180"/>
      <c r="B161" s="737" t="s">
        <v>321</v>
      </c>
      <c r="C161" s="737"/>
      <c r="D161" s="737"/>
      <c r="E161" s="737"/>
      <c r="F161" s="743" t="s">
        <v>322</v>
      </c>
      <c r="G161" s="743"/>
      <c r="H161" s="743"/>
      <c r="I161" s="743"/>
      <c r="J161" s="743"/>
      <c r="K161" s="738" t="s">
        <v>319</v>
      </c>
      <c r="L161" s="738"/>
      <c r="M161" s="542"/>
      <c r="N161" s="108"/>
      <c r="O161" s="108"/>
      <c r="P161" s="330"/>
      <c r="Q161" s="390"/>
      <c r="R161" s="388"/>
      <c r="S161" s="388"/>
      <c r="T161" s="388"/>
      <c r="U161" s="388"/>
      <c r="V161" s="388"/>
    </row>
    <row r="162" spans="1:22" ht="23.25" customHeight="1">
      <c r="A162" s="180"/>
      <c r="B162" s="176" t="s">
        <v>253</v>
      </c>
      <c r="C162" s="176"/>
      <c r="D162" s="176" t="s">
        <v>254</v>
      </c>
      <c r="E162" s="177"/>
      <c r="F162" s="178"/>
      <c r="G162" s="179" t="s">
        <v>255</v>
      </c>
      <c r="H162" s="179"/>
      <c r="I162" s="179" t="s">
        <v>256</v>
      </c>
      <c r="J162" s="58"/>
      <c r="K162" s="50" t="s">
        <v>253</v>
      </c>
      <c r="L162" s="179" t="s">
        <v>254</v>
      </c>
      <c r="M162" s="542"/>
      <c r="N162" s="415"/>
      <c r="O162" s="108"/>
      <c r="P162" s="330"/>
      <c r="Q162" s="390"/>
      <c r="R162" s="388"/>
      <c r="S162" s="388"/>
      <c r="T162" s="388"/>
      <c r="U162" s="388"/>
      <c r="V162" s="388"/>
    </row>
    <row r="163" spans="1:22" ht="12.75">
      <c r="A163" s="334"/>
      <c r="B163" s="756">
        <f>D14</f>
        <v>0</v>
      </c>
      <c r="C163" s="756"/>
      <c r="D163" s="739">
        <f>F14</f>
        <v>0</v>
      </c>
      <c r="E163" s="740"/>
      <c r="F163" s="296"/>
      <c r="G163" s="801">
        <f>D84</f>
        <v>0</v>
      </c>
      <c r="H163" s="802"/>
      <c r="I163" s="545">
        <f>F84</f>
        <v>0</v>
      </c>
      <c r="J163" s="207"/>
      <c r="K163" s="545">
        <f>H55</f>
        <v>0</v>
      </c>
      <c r="L163" s="545">
        <f>K55</f>
        <v>0</v>
      </c>
      <c r="M163" s="110"/>
      <c r="N163" s="108"/>
      <c r="O163" s="108"/>
      <c r="P163" s="330"/>
      <c r="Q163" s="390"/>
      <c r="R163" s="388"/>
      <c r="S163" s="388"/>
      <c r="T163" s="388"/>
      <c r="U163" s="388"/>
      <c r="V163" s="388"/>
    </row>
    <row r="164" spans="13:22" ht="12.75">
      <c r="M164" s="110"/>
      <c r="N164" s="108"/>
      <c r="O164" s="108"/>
      <c r="P164" s="330"/>
      <c r="Q164" s="390"/>
      <c r="R164" s="388"/>
      <c r="S164" s="388"/>
      <c r="T164" s="388"/>
      <c r="U164" s="388"/>
      <c r="V164" s="388"/>
    </row>
    <row r="165" spans="1:22" ht="12.75">
      <c r="A165" s="180"/>
      <c r="B165" s="51" t="s">
        <v>320</v>
      </c>
      <c r="C165" s="56"/>
      <c r="D165" s="739">
        <f>I14</f>
        <v>0</v>
      </c>
      <c r="E165" s="740"/>
      <c r="F165" s="38"/>
      <c r="G165" s="51" t="s">
        <v>320</v>
      </c>
      <c r="H165" s="56"/>
      <c r="I165" s="545" t="str">
        <f>J84</f>
        <v>cms</v>
      </c>
      <c r="J165" s="56"/>
      <c r="K165" s="51" t="s">
        <v>320</v>
      </c>
      <c r="L165" s="541"/>
      <c r="M165" s="160"/>
      <c r="N165" s="108"/>
      <c r="O165" s="108"/>
      <c r="P165" s="330"/>
      <c r="Q165" s="390"/>
      <c r="R165" s="388"/>
      <c r="S165" s="388"/>
      <c r="T165" s="388"/>
      <c r="U165" s="388"/>
      <c r="V165" s="388"/>
    </row>
    <row r="166" spans="1:22" ht="12.75">
      <c r="A166" s="67"/>
      <c r="L166" s="144"/>
      <c r="M166" s="160"/>
      <c r="N166" s="14"/>
      <c r="O166" s="108"/>
      <c r="P166" s="330"/>
      <c r="Q166" s="390"/>
      <c r="R166" s="388"/>
      <c r="S166" s="388"/>
      <c r="T166" s="388"/>
      <c r="U166" s="388"/>
      <c r="V166" s="388"/>
    </row>
    <row r="167" spans="1:22" ht="12.75">
      <c r="A167" s="146"/>
      <c r="B167" s="543" t="s">
        <v>257</v>
      </c>
      <c r="C167" s="56"/>
      <c r="D167" s="56"/>
      <c r="E167" s="56"/>
      <c r="F167" s="145"/>
      <c r="G167" s="544" t="s">
        <v>257</v>
      </c>
      <c r="H167" s="56"/>
      <c r="I167" s="56"/>
      <c r="J167" s="56"/>
      <c r="K167" s="544" t="s">
        <v>257</v>
      </c>
      <c r="L167" s="19"/>
      <c r="M167" s="160"/>
      <c r="N167" s="14"/>
      <c r="O167" s="108"/>
      <c r="P167" s="330"/>
      <c r="Q167" s="390"/>
      <c r="R167" s="388"/>
      <c r="S167" s="388"/>
      <c r="T167" s="388"/>
      <c r="U167" s="388"/>
      <c r="V167" s="388"/>
    </row>
    <row r="168" spans="1:22" ht="12.75" customHeight="1">
      <c r="A168" s="133"/>
      <c r="B168" s="133"/>
      <c r="C168" s="133"/>
      <c r="D168" s="133"/>
      <c r="E168" s="133"/>
      <c r="F168" s="133"/>
      <c r="G168" s="138"/>
      <c r="H168" s="133"/>
      <c r="I168" s="133"/>
      <c r="J168" s="120"/>
      <c r="K168" s="120"/>
      <c r="L168" s="120"/>
      <c r="M168" s="160"/>
      <c r="N168" s="14"/>
      <c r="O168" s="108"/>
      <c r="P168" s="330"/>
      <c r="Q168" s="390"/>
      <c r="R168" s="388"/>
      <c r="S168" s="388"/>
      <c r="T168" s="388"/>
      <c r="U168" s="388"/>
      <c r="V168" s="388"/>
    </row>
    <row r="169" spans="1:22" ht="12.75" customHeight="1">
      <c r="A169" s="133"/>
      <c r="B169" s="133"/>
      <c r="C169" s="133"/>
      <c r="D169" s="133"/>
      <c r="E169" s="133"/>
      <c r="F169" s="133"/>
      <c r="G169" s="138"/>
      <c r="H169" s="133"/>
      <c r="I169" s="133"/>
      <c r="J169" s="120"/>
      <c r="K169" s="120"/>
      <c r="L169" s="120"/>
      <c r="M169" s="160"/>
      <c r="N169" s="14"/>
      <c r="O169" s="108"/>
      <c r="P169" s="330"/>
      <c r="Q169" s="390"/>
      <c r="R169" s="388"/>
      <c r="S169" s="388"/>
      <c r="T169" s="388"/>
      <c r="U169" s="388"/>
      <c r="V169" s="388"/>
    </row>
    <row r="170" spans="1:22" ht="12.75" customHeight="1">
      <c r="A170" s="133"/>
      <c r="B170" s="133"/>
      <c r="C170" s="133"/>
      <c r="D170" s="133"/>
      <c r="E170" s="133"/>
      <c r="F170" s="133"/>
      <c r="G170" s="138"/>
      <c r="H170" s="133"/>
      <c r="I170" s="133"/>
      <c r="J170" s="120"/>
      <c r="K170" s="120"/>
      <c r="L170" s="120"/>
      <c r="M170" s="160"/>
      <c r="N170" s="205"/>
      <c r="O170" s="108"/>
      <c r="P170" s="330"/>
      <c r="Q170" s="390"/>
      <c r="R170" s="388"/>
      <c r="S170" s="388"/>
      <c r="T170" s="388"/>
      <c r="U170" s="388"/>
      <c r="V170" s="388"/>
    </row>
    <row r="171" spans="1:22" ht="12.75" customHeight="1">
      <c r="A171" s="133"/>
      <c r="B171" s="133"/>
      <c r="C171" s="133"/>
      <c r="D171" s="133"/>
      <c r="E171" s="133"/>
      <c r="F171" s="133"/>
      <c r="G171" s="138"/>
      <c r="H171" s="133"/>
      <c r="I171" s="133"/>
      <c r="J171" s="120"/>
      <c r="K171" s="120"/>
      <c r="L171" s="120"/>
      <c r="M171" s="160"/>
      <c r="N171" s="205"/>
      <c r="O171" s="108"/>
      <c r="P171" s="330"/>
      <c r="Q171" s="390"/>
      <c r="R171" s="388"/>
      <c r="S171" s="388"/>
      <c r="T171" s="388"/>
      <c r="U171" s="388"/>
      <c r="V171" s="388"/>
    </row>
    <row r="172" spans="1:22" ht="12.75" customHeight="1">
      <c r="A172" s="851" t="s">
        <v>119</v>
      </c>
      <c r="B172" s="851"/>
      <c r="C172" s="851"/>
      <c r="D172" s="851"/>
      <c r="E172" s="851"/>
      <c r="F172" s="851"/>
      <c r="G172" s="851"/>
      <c r="H172" s="851"/>
      <c r="I172" s="851"/>
      <c r="J172" s="851"/>
      <c r="K172" s="851"/>
      <c r="L172" s="851"/>
      <c r="M172" s="851"/>
      <c r="N172" s="205"/>
      <c r="O172" s="108"/>
      <c r="P172" s="330"/>
      <c r="Q172" s="390"/>
      <c r="R172" s="388"/>
      <c r="S172" s="388"/>
      <c r="T172" s="388"/>
      <c r="U172" s="388"/>
      <c r="V172" s="388"/>
    </row>
    <row r="173" spans="1:22" ht="27.75" customHeight="1">
      <c r="A173" s="67"/>
      <c r="B173" s="858" t="s">
        <v>149</v>
      </c>
      <c r="C173" s="858"/>
      <c r="D173" s="858"/>
      <c r="E173" s="858"/>
      <c r="F173" s="858"/>
      <c r="G173" s="858"/>
      <c r="H173" s="858"/>
      <c r="I173" s="858"/>
      <c r="J173" s="858"/>
      <c r="K173" s="858"/>
      <c r="L173" s="858"/>
      <c r="M173" s="858"/>
      <c r="N173" s="108"/>
      <c r="O173" s="108"/>
      <c r="P173" s="330"/>
      <c r="Q173" s="390"/>
      <c r="R173" s="388"/>
      <c r="S173" s="388"/>
      <c r="T173" s="388"/>
      <c r="U173" s="388"/>
      <c r="V173" s="388"/>
    </row>
    <row r="174" spans="1:22" ht="27.75" customHeight="1">
      <c r="A174" s="67"/>
      <c r="B174" s="858" t="s">
        <v>116</v>
      </c>
      <c r="C174" s="858"/>
      <c r="D174" s="858"/>
      <c r="E174" s="858"/>
      <c r="F174" s="858"/>
      <c r="G174" s="858"/>
      <c r="H174" s="858"/>
      <c r="I174" s="858"/>
      <c r="J174" s="858"/>
      <c r="K174" s="858"/>
      <c r="L174" s="858"/>
      <c r="M174" s="858"/>
      <c r="N174" s="309"/>
      <c r="P174" s="330"/>
      <c r="Q174" s="390"/>
      <c r="R174" s="388"/>
      <c r="S174" s="388"/>
      <c r="T174" s="388"/>
      <c r="U174" s="388"/>
      <c r="V174" s="388"/>
    </row>
    <row r="175" spans="1:22" ht="12.75" customHeight="1">
      <c r="A175" s="67"/>
      <c r="B175" s="488" t="s">
        <v>150</v>
      </c>
      <c r="C175" s="98"/>
      <c r="D175" s="98"/>
      <c r="E175" s="98"/>
      <c r="F175" s="98"/>
      <c r="G175" s="98"/>
      <c r="H175" s="98"/>
      <c r="I175" s="133"/>
      <c r="J175" s="134"/>
      <c r="K175" s="134"/>
      <c r="L175" s="135"/>
      <c r="M175" s="160"/>
      <c r="N175" s="186"/>
      <c r="P175" s="330"/>
      <c r="Q175" s="390"/>
      <c r="R175" s="388"/>
      <c r="S175" s="388"/>
      <c r="T175" s="388"/>
      <c r="U175" s="388"/>
      <c r="V175" s="388"/>
    </row>
    <row r="176" spans="1:22" ht="12.75" customHeight="1">
      <c r="A176" s="67"/>
      <c r="B176" s="98" t="s">
        <v>117</v>
      </c>
      <c r="C176" s="98"/>
      <c r="D176" s="98"/>
      <c r="E176" s="140"/>
      <c r="F176" s="216" t="s">
        <v>1</v>
      </c>
      <c r="G176" s="134"/>
      <c r="H176" s="134"/>
      <c r="I176" s="134"/>
      <c r="J176" s="134"/>
      <c r="K176" s="134"/>
      <c r="L176" s="135"/>
      <c r="M176" s="160"/>
      <c r="N176" s="186"/>
      <c r="P176" s="330"/>
      <c r="Q176" s="390"/>
      <c r="R176" s="388"/>
      <c r="S176" s="388"/>
      <c r="T176" s="388"/>
      <c r="U176" s="388"/>
      <c r="V176" s="388"/>
    </row>
    <row r="177" spans="1:22" ht="12.75" customHeight="1">
      <c r="A177" s="67"/>
      <c r="B177" s="98" t="s">
        <v>118</v>
      </c>
      <c r="C177" s="98"/>
      <c r="D177" s="98"/>
      <c r="E177" s="140"/>
      <c r="F177" s="216" t="s">
        <v>1</v>
      </c>
      <c r="G177" s="141"/>
      <c r="H177" s="140"/>
      <c r="I177" s="133"/>
      <c r="J177" s="134"/>
      <c r="K177" s="134"/>
      <c r="L177" s="135"/>
      <c r="M177" s="160"/>
      <c r="N177" s="186"/>
      <c r="P177" s="330"/>
      <c r="Q177" s="390"/>
      <c r="R177" s="388"/>
      <c r="S177" s="388"/>
      <c r="T177" s="388"/>
      <c r="U177" s="388"/>
      <c r="V177" s="388"/>
    </row>
    <row r="178" spans="1:22" ht="12.75" customHeight="1">
      <c r="A178" s="67"/>
      <c r="B178" s="98" t="s">
        <v>0</v>
      </c>
      <c r="C178" s="98"/>
      <c r="D178" s="98"/>
      <c r="E178" s="140"/>
      <c r="F178" s="140"/>
      <c r="G178" s="141"/>
      <c r="H178" s="140"/>
      <c r="I178" s="133"/>
      <c r="J178" s="134"/>
      <c r="K178" s="216" t="s">
        <v>1</v>
      </c>
      <c r="M178" s="110"/>
      <c r="N178" s="186"/>
      <c r="P178" s="330"/>
      <c r="Q178" s="390"/>
      <c r="R178" s="388"/>
      <c r="S178" s="388"/>
      <c r="T178" s="388"/>
      <c r="U178" s="388"/>
      <c r="V178" s="388"/>
    </row>
    <row r="179" spans="1:22" ht="12.75" customHeight="1">
      <c r="A179" s="51"/>
      <c r="B179" s="206" t="s">
        <v>3</v>
      </c>
      <c r="C179" s="30"/>
      <c r="D179" s="30"/>
      <c r="E179" s="30"/>
      <c r="F179" s="30"/>
      <c r="G179" s="30"/>
      <c r="H179" s="30"/>
      <c r="I179" s="30"/>
      <c r="J179" s="30"/>
      <c r="K179" s="30"/>
      <c r="L179" s="30"/>
      <c r="M179" s="160"/>
      <c r="N179" s="186"/>
      <c r="P179" s="330"/>
      <c r="Q179" s="390"/>
      <c r="R179" s="388"/>
      <c r="S179" s="388"/>
      <c r="T179" s="388"/>
      <c r="U179" s="388"/>
      <c r="V179" s="388"/>
    </row>
    <row r="180" spans="1:22" ht="12.75" customHeight="1">
      <c r="A180" s="14"/>
      <c r="B180" s="142"/>
      <c r="C180" s="14"/>
      <c r="D180" s="14"/>
      <c r="E180" s="14"/>
      <c r="F180" s="14"/>
      <c r="G180" s="142"/>
      <c r="H180" s="14"/>
      <c r="I180" s="143"/>
      <c r="J180" s="143"/>
      <c r="K180" s="143"/>
      <c r="L180" s="142"/>
      <c r="M180" s="160"/>
      <c r="N180" s="186"/>
      <c r="P180" s="330"/>
      <c r="Q180" s="390"/>
      <c r="R180" s="388"/>
      <c r="S180" s="388"/>
      <c r="T180" s="388"/>
      <c r="U180" s="388"/>
      <c r="V180" s="388"/>
    </row>
    <row r="181" spans="1:22" ht="12.75" customHeight="1">
      <c r="A181" s="760" t="s">
        <v>162</v>
      </c>
      <c r="B181" s="760"/>
      <c r="C181" s="760"/>
      <c r="D181" s="760"/>
      <c r="E181" s="760"/>
      <c r="F181" s="760"/>
      <c r="G181" s="760"/>
      <c r="H181" s="760"/>
      <c r="I181" s="760"/>
      <c r="J181" s="760"/>
      <c r="K181" s="760"/>
      <c r="L181" s="760"/>
      <c r="M181" s="760"/>
      <c r="N181" s="186"/>
      <c r="P181" s="330"/>
      <c r="Q181" s="390"/>
      <c r="R181" s="388"/>
      <c r="S181" s="388"/>
      <c r="T181" s="388"/>
      <c r="U181" s="388"/>
      <c r="V181" s="388"/>
    </row>
    <row r="182" spans="1:22" ht="12.75" customHeight="1">
      <c r="A182" s="162"/>
      <c r="B182" s="489" t="s">
        <v>166</v>
      </c>
      <c r="C182" s="490"/>
      <c r="D182" s="490"/>
      <c r="E182" s="490"/>
      <c r="F182" s="490"/>
      <c r="G182" s="490"/>
      <c r="H182" s="490"/>
      <c r="I182" s="490"/>
      <c r="J182" s="415"/>
      <c r="K182" s="415"/>
      <c r="L182" s="415"/>
      <c r="M182" s="110"/>
      <c r="P182" s="330"/>
      <c r="Q182" s="390"/>
      <c r="R182" s="388"/>
      <c r="S182" s="388"/>
      <c r="T182" s="388"/>
      <c r="U182" s="388"/>
      <c r="V182" s="388"/>
    </row>
    <row r="183" spans="1:22" ht="12.75" customHeight="1">
      <c r="A183" s="17"/>
      <c r="B183" s="160"/>
      <c r="C183" s="162"/>
      <c r="D183" s="160"/>
      <c r="E183" s="162"/>
      <c r="F183" s="160"/>
      <c r="G183" s="160"/>
      <c r="H183" s="160"/>
      <c r="I183" s="160"/>
      <c r="J183" s="110"/>
      <c r="K183" s="110"/>
      <c r="L183" s="110"/>
      <c r="M183" s="28"/>
      <c r="N183" s="398"/>
      <c r="O183" s="28"/>
      <c r="P183" s="330"/>
      <c r="Q183" s="390"/>
      <c r="R183" s="388"/>
      <c r="S183" s="388"/>
      <c r="T183" s="388"/>
      <c r="U183" s="388"/>
      <c r="V183" s="388"/>
    </row>
    <row r="184" spans="1:24" ht="12.75" customHeight="1">
      <c r="A184" s="17"/>
      <c r="B184" s="757" t="s">
        <v>205</v>
      </c>
      <c r="C184" s="757"/>
      <c r="D184" s="757"/>
      <c r="E184" s="757"/>
      <c r="F184" s="757"/>
      <c r="G184" s="757"/>
      <c r="H184" s="758"/>
      <c r="I184" s="758"/>
      <c r="J184" s="216"/>
      <c r="K184" s="110"/>
      <c r="L184" s="110"/>
      <c r="M184" s="360"/>
      <c r="N184" s="298"/>
      <c r="O184" s="28"/>
      <c r="P184" s="330"/>
      <c r="Q184" s="390"/>
      <c r="R184" s="388"/>
      <c r="S184" s="388"/>
      <c r="T184" s="388"/>
      <c r="U184" s="388"/>
      <c r="V184" s="388"/>
      <c r="X184" s="309"/>
    </row>
    <row r="185" spans="1:22" ht="12.75" customHeight="1">
      <c r="A185" s="17"/>
      <c r="B185" s="163"/>
      <c r="C185" s="163"/>
      <c r="D185" s="163"/>
      <c r="E185" s="163"/>
      <c r="F185" s="163"/>
      <c r="G185" s="163"/>
      <c r="H185" s="15"/>
      <c r="I185" s="15"/>
      <c r="J185" s="418"/>
      <c r="K185" s="110"/>
      <c r="L185" s="110"/>
      <c r="M185" s="360"/>
      <c r="N185" s="258"/>
      <c r="O185" s="28"/>
      <c r="P185" s="330"/>
      <c r="Q185" s="390"/>
      <c r="R185" s="388"/>
      <c r="S185" s="388"/>
      <c r="T185" s="388"/>
      <c r="U185" s="388"/>
      <c r="V185" s="388"/>
    </row>
    <row r="186" spans="1:22" ht="12.75" customHeight="1">
      <c r="A186" s="17"/>
      <c r="B186" s="757" t="s">
        <v>163</v>
      </c>
      <c r="C186" s="757"/>
      <c r="D186" s="757"/>
      <c r="E186" s="757"/>
      <c r="F186" s="757"/>
      <c r="G186" s="757"/>
      <c r="H186" s="758"/>
      <c r="I186" s="758"/>
      <c r="J186" s="216"/>
      <c r="K186" s="110"/>
      <c r="L186" s="110"/>
      <c r="P186" s="330"/>
      <c r="Q186" s="390"/>
      <c r="R186" s="388"/>
      <c r="S186" s="388"/>
      <c r="T186" s="388"/>
      <c r="U186" s="388"/>
      <c r="V186" s="388"/>
    </row>
    <row r="187" spans="1:22" ht="12.75" customHeight="1">
      <c r="A187" s="17"/>
      <c r="B187" s="111"/>
      <c r="C187" s="111"/>
      <c r="D187" s="111"/>
      <c r="E187" s="111"/>
      <c r="F187" s="111"/>
      <c r="G187" s="111"/>
      <c r="H187" s="15"/>
      <c r="I187" s="15"/>
      <c r="J187" s="235"/>
      <c r="K187" s="110"/>
      <c r="L187" s="110"/>
      <c r="P187" s="330"/>
      <c r="Q187" s="390"/>
      <c r="R187" s="388"/>
      <c r="S187" s="388"/>
      <c r="T187" s="388"/>
      <c r="U187" s="388"/>
      <c r="V187" s="388"/>
    </row>
    <row r="188" spans="1:22" ht="12.75" customHeight="1">
      <c r="A188" s="17"/>
      <c r="B188" s="757" t="s">
        <v>164</v>
      </c>
      <c r="C188" s="757"/>
      <c r="D188" s="757"/>
      <c r="E188" s="757"/>
      <c r="F188" s="757"/>
      <c r="G188" s="757"/>
      <c r="H188" s="758"/>
      <c r="I188" s="758"/>
      <c r="J188" s="216"/>
      <c r="K188" s="110"/>
      <c r="L188" s="110"/>
      <c r="M188" s="398"/>
      <c r="N188" s="28"/>
      <c r="O188" s="28"/>
      <c r="P188" s="330"/>
      <c r="Q188" s="390"/>
      <c r="R188" s="388"/>
      <c r="S188" s="388"/>
      <c r="T188" s="388"/>
      <c r="U188" s="388"/>
      <c r="V188" s="388"/>
    </row>
    <row r="189" spans="1:24" ht="12.75" customHeight="1">
      <c r="A189" s="17"/>
      <c r="B189" s="111"/>
      <c r="C189" s="111"/>
      <c r="D189" s="111"/>
      <c r="E189" s="111"/>
      <c r="F189" s="111"/>
      <c r="G189" s="111"/>
      <c r="H189" s="111"/>
      <c r="I189" s="15"/>
      <c r="J189" s="235"/>
      <c r="K189" s="110"/>
      <c r="L189" s="110"/>
      <c r="P189" s="330"/>
      <c r="Q189" s="390"/>
      <c r="R189" s="388"/>
      <c r="S189" s="388"/>
      <c r="T189" s="388"/>
      <c r="U189" s="388"/>
      <c r="V189" s="388"/>
      <c r="X189" s="309"/>
    </row>
    <row r="190" spans="1:22" ht="12.75" customHeight="1">
      <c r="A190" s="17"/>
      <c r="B190" s="757" t="s">
        <v>165</v>
      </c>
      <c r="C190" s="758"/>
      <c r="D190" s="758"/>
      <c r="E190" s="758"/>
      <c r="F190" s="758"/>
      <c r="G190" s="758"/>
      <c r="H190" s="758"/>
      <c r="I190" s="758"/>
      <c r="J190" s="216"/>
      <c r="K190" s="109"/>
      <c r="L190" s="110"/>
      <c r="P190" s="330"/>
      <c r="Q190" s="390"/>
      <c r="R190" s="388"/>
      <c r="S190" s="388"/>
      <c r="T190" s="388"/>
      <c r="U190" s="388"/>
      <c r="V190" s="388"/>
    </row>
    <row r="191" spans="1:22" ht="12.75" customHeight="1">
      <c r="A191" s="17"/>
      <c r="B191" s="111"/>
      <c r="C191" s="111"/>
      <c r="D191" s="111"/>
      <c r="E191" s="111"/>
      <c r="F191" s="111"/>
      <c r="G191" s="111"/>
      <c r="H191" s="111"/>
      <c r="I191" s="111"/>
      <c r="J191" s="110"/>
      <c r="K191" s="110"/>
      <c r="L191" s="110"/>
      <c r="P191" s="330"/>
      <c r="Q191" s="390"/>
      <c r="R191" s="388"/>
      <c r="S191" s="388"/>
      <c r="T191" s="388"/>
      <c r="U191" s="388"/>
      <c r="V191" s="388"/>
    </row>
    <row r="192" spans="1:22" ht="12.75" customHeight="1">
      <c r="A192" s="17"/>
      <c r="B192" s="16" t="s">
        <v>170</v>
      </c>
      <c r="C192" s="16"/>
      <c r="D192" s="16"/>
      <c r="E192" s="164"/>
      <c r="F192" s="164"/>
      <c r="G192" s="164"/>
      <c r="H192" s="164"/>
      <c r="I192" s="165"/>
      <c r="J192" s="110"/>
      <c r="K192" s="110"/>
      <c r="L192" s="110"/>
      <c r="P192" s="330"/>
      <c r="Q192" s="390"/>
      <c r="R192" s="388"/>
      <c r="S192" s="388"/>
      <c r="T192" s="388"/>
      <c r="U192" s="388"/>
      <c r="V192" s="388"/>
    </row>
    <row r="193" spans="1:22" ht="12.75" customHeight="1">
      <c r="A193" s="417"/>
      <c r="B193" s="759"/>
      <c r="C193" s="759"/>
      <c r="D193" s="759"/>
      <c r="E193" s="759"/>
      <c r="F193" s="759"/>
      <c r="G193" s="759"/>
      <c r="H193" s="759"/>
      <c r="I193" s="759"/>
      <c r="J193" s="759"/>
      <c r="K193" s="759"/>
      <c r="L193" s="759"/>
      <c r="P193" s="330"/>
      <c r="Q193" s="419"/>
      <c r="R193" s="127"/>
      <c r="S193" s="127"/>
      <c r="T193" s="388"/>
      <c r="U193" s="388"/>
      <c r="V193" s="388"/>
    </row>
    <row r="194" spans="1:22" ht="5.25" customHeight="1">
      <c r="A194" s="417"/>
      <c r="B194" s="759"/>
      <c r="C194" s="759"/>
      <c r="D194" s="759"/>
      <c r="E194" s="759"/>
      <c r="F194" s="759"/>
      <c r="G194" s="759"/>
      <c r="H194" s="759"/>
      <c r="I194" s="759"/>
      <c r="J194" s="759"/>
      <c r="K194" s="759"/>
      <c r="L194" s="759"/>
      <c r="P194" s="330"/>
      <c r="Q194" s="419"/>
      <c r="R194" s="127"/>
      <c r="S194" s="127"/>
      <c r="T194" s="388"/>
      <c r="U194" s="388"/>
      <c r="V194" s="388"/>
    </row>
    <row r="195" spans="1:22" ht="12.75" customHeight="1">
      <c r="A195" s="417"/>
      <c r="B195" s="759"/>
      <c r="C195" s="759"/>
      <c r="D195" s="759"/>
      <c r="E195" s="759"/>
      <c r="F195" s="759"/>
      <c r="G195" s="759"/>
      <c r="H195" s="759"/>
      <c r="I195" s="759"/>
      <c r="J195" s="759"/>
      <c r="K195" s="759"/>
      <c r="L195" s="759"/>
      <c r="P195" s="110"/>
      <c r="Q195" s="420"/>
      <c r="R195" s="201"/>
      <c r="S195" s="127"/>
      <c r="T195" s="388"/>
      <c r="U195" s="388"/>
      <c r="V195" s="388"/>
    </row>
    <row r="196" spans="1:22" ht="5.25" customHeight="1">
      <c r="A196" s="417"/>
      <c r="B196" s="759"/>
      <c r="C196" s="759"/>
      <c r="D196" s="759"/>
      <c r="E196" s="759"/>
      <c r="F196" s="759"/>
      <c r="G196" s="759"/>
      <c r="H196" s="759"/>
      <c r="I196" s="759"/>
      <c r="J196" s="759"/>
      <c r="K196" s="759"/>
      <c r="L196" s="759"/>
      <c r="P196" s="330"/>
      <c r="Q196" s="420"/>
      <c r="R196" s="201"/>
      <c r="S196" s="127"/>
      <c r="T196" s="388"/>
      <c r="U196" s="388"/>
      <c r="V196" s="388"/>
    </row>
    <row r="197" spans="1:22" ht="12.75" customHeight="1">
      <c r="A197" s="417"/>
      <c r="B197" s="759"/>
      <c r="C197" s="759"/>
      <c r="D197" s="759"/>
      <c r="E197" s="759"/>
      <c r="F197" s="759"/>
      <c r="G197" s="759"/>
      <c r="H197" s="759"/>
      <c r="I197" s="759"/>
      <c r="J197" s="759"/>
      <c r="K197" s="759"/>
      <c r="L197" s="759"/>
      <c r="P197" s="330"/>
      <c r="Q197" s="420"/>
      <c r="R197" s="201"/>
      <c r="S197" s="127"/>
      <c r="T197" s="388"/>
      <c r="U197" s="388"/>
      <c r="V197" s="388"/>
    </row>
    <row r="198" spans="1:24" ht="12.75" customHeight="1">
      <c r="A198" s="417"/>
      <c r="B198" s="759"/>
      <c r="C198" s="759"/>
      <c r="D198" s="759"/>
      <c r="E198" s="759"/>
      <c r="F198" s="759"/>
      <c r="G198" s="759"/>
      <c r="H198" s="759"/>
      <c r="I198" s="759"/>
      <c r="J198" s="759"/>
      <c r="K198" s="759"/>
      <c r="L198" s="759"/>
      <c r="P198" s="330"/>
      <c r="Q198" s="421"/>
      <c r="R198" s="422"/>
      <c r="S198" s="127"/>
      <c r="T198" s="388"/>
      <c r="U198" s="388"/>
      <c r="V198" s="388"/>
      <c r="X198" s="309"/>
    </row>
    <row r="199" spans="1:24" ht="5.25" customHeight="1">
      <c r="A199" s="417"/>
      <c r="B199" s="110"/>
      <c r="C199" s="416"/>
      <c r="D199" s="110"/>
      <c r="E199" s="416"/>
      <c r="F199" s="110"/>
      <c r="G199" s="110"/>
      <c r="H199" s="110"/>
      <c r="I199" s="110"/>
      <c r="J199" s="110"/>
      <c r="K199" s="110"/>
      <c r="L199" s="110"/>
      <c r="P199" s="330"/>
      <c r="Q199" s="419"/>
      <c r="R199" s="127"/>
      <c r="S199" s="127"/>
      <c r="T199" s="388"/>
      <c r="U199" s="388"/>
      <c r="V199" s="388"/>
      <c r="X199" s="309"/>
    </row>
    <row r="200" spans="1:24" ht="12.75" customHeight="1">
      <c r="A200" s="859" t="s">
        <v>169</v>
      </c>
      <c r="B200" s="859"/>
      <c r="C200" s="859"/>
      <c r="D200" s="859"/>
      <c r="E200" s="859"/>
      <c r="F200" s="859"/>
      <c r="G200" s="859"/>
      <c r="H200" s="859"/>
      <c r="I200" s="859"/>
      <c r="J200" s="859"/>
      <c r="K200" s="859"/>
      <c r="L200" s="859"/>
      <c r="M200" s="859"/>
      <c r="P200" s="330"/>
      <c r="Q200" s="419"/>
      <c r="R200" s="127"/>
      <c r="S200" s="127"/>
      <c r="T200" s="388"/>
      <c r="U200" s="388"/>
      <c r="V200" s="388"/>
      <c r="X200" s="309"/>
    </row>
    <row r="201" spans="1:22" ht="12.75" customHeight="1">
      <c r="A201" s="309"/>
      <c r="B201" s="755"/>
      <c r="C201" s="755"/>
      <c r="D201" s="755"/>
      <c r="E201" s="755"/>
      <c r="F201" s="755"/>
      <c r="G201" s="755"/>
      <c r="H201" s="755"/>
      <c r="I201" s="755"/>
      <c r="J201" s="755"/>
      <c r="K201" s="755"/>
      <c r="L201" s="755"/>
      <c r="P201" s="330"/>
      <c r="Q201" s="390"/>
      <c r="R201" s="388"/>
      <c r="S201" s="388"/>
      <c r="T201" s="388"/>
      <c r="U201" s="388"/>
      <c r="V201" s="388"/>
    </row>
    <row r="202" spans="1:22" ht="12.75" customHeight="1">
      <c r="A202" s="309"/>
      <c r="B202" s="755"/>
      <c r="C202" s="755"/>
      <c r="D202" s="755"/>
      <c r="E202" s="755"/>
      <c r="F202" s="755"/>
      <c r="G202" s="755"/>
      <c r="H202" s="755"/>
      <c r="I202" s="755"/>
      <c r="J202" s="755"/>
      <c r="K202" s="755"/>
      <c r="L202" s="755"/>
      <c r="P202" s="330"/>
      <c r="Q202" s="390"/>
      <c r="R202" s="388"/>
      <c r="S202" s="388"/>
      <c r="T202" s="388"/>
      <c r="U202" s="388"/>
      <c r="V202" s="388"/>
    </row>
    <row r="203" spans="1:22" ht="12.75" customHeight="1">
      <c r="A203" s="309"/>
      <c r="B203" s="755"/>
      <c r="C203" s="755"/>
      <c r="D203" s="755"/>
      <c r="E203" s="755"/>
      <c r="F203" s="755"/>
      <c r="G203" s="755"/>
      <c r="H203" s="755"/>
      <c r="I203" s="755"/>
      <c r="J203" s="755"/>
      <c r="K203" s="755"/>
      <c r="L203" s="755"/>
      <c r="P203" s="330"/>
      <c r="Q203" s="390"/>
      <c r="R203" s="388"/>
      <c r="S203" s="388"/>
      <c r="T203" s="388"/>
      <c r="U203" s="388"/>
      <c r="V203" s="388"/>
    </row>
    <row r="204" spans="1:22" ht="12.75" customHeight="1">
      <c r="A204" s="309"/>
      <c r="B204" s="755"/>
      <c r="C204" s="755"/>
      <c r="D204" s="755"/>
      <c r="E204" s="755"/>
      <c r="F204" s="755"/>
      <c r="G204" s="755"/>
      <c r="H204" s="755"/>
      <c r="I204" s="755"/>
      <c r="J204" s="755"/>
      <c r="K204" s="755"/>
      <c r="L204" s="755"/>
      <c r="P204" s="330" t="s">
        <v>156</v>
      </c>
      <c r="Q204" s="390"/>
      <c r="R204" s="388"/>
      <c r="S204" s="388"/>
      <c r="T204" s="388"/>
      <c r="U204" s="388"/>
      <c r="V204" s="388"/>
    </row>
    <row r="205" spans="1:22" ht="12.75" customHeight="1">
      <c r="A205" s="309"/>
      <c r="B205" s="755"/>
      <c r="C205" s="755"/>
      <c r="D205" s="755"/>
      <c r="E205" s="755"/>
      <c r="F205" s="755"/>
      <c r="G205" s="755"/>
      <c r="H205" s="755"/>
      <c r="I205" s="755"/>
      <c r="J205" s="755"/>
      <c r="K205" s="755"/>
      <c r="L205" s="755"/>
      <c r="P205" s="330" t="s">
        <v>157</v>
      </c>
      <c r="Q205" s="390"/>
      <c r="R205" s="388"/>
      <c r="S205" s="388"/>
      <c r="T205" s="388"/>
      <c r="U205" s="388"/>
      <c r="V205" s="388"/>
    </row>
    <row r="206" spans="1:24" ht="12.75" customHeight="1">
      <c r="A206" s="309"/>
      <c r="B206" s="755"/>
      <c r="C206" s="755"/>
      <c r="D206" s="755"/>
      <c r="E206" s="755"/>
      <c r="F206" s="755"/>
      <c r="G206" s="755"/>
      <c r="H206" s="755"/>
      <c r="I206" s="755"/>
      <c r="J206" s="755"/>
      <c r="K206" s="755"/>
      <c r="L206" s="755"/>
      <c r="P206" s="330"/>
      <c r="Q206" s="387"/>
      <c r="R206" s="388"/>
      <c r="S206" s="388"/>
      <c r="T206" s="388"/>
      <c r="U206" s="388"/>
      <c r="V206" s="388"/>
      <c r="W206" s="28"/>
      <c r="X206" s="309"/>
    </row>
    <row r="207" spans="1:24" ht="7.5" customHeight="1">
      <c r="A207" s="309"/>
      <c r="B207" s="755"/>
      <c r="C207" s="755"/>
      <c r="D207" s="755"/>
      <c r="E207" s="755"/>
      <c r="F207" s="755"/>
      <c r="G207" s="755"/>
      <c r="H207" s="755"/>
      <c r="I207" s="755"/>
      <c r="J207" s="755"/>
      <c r="K207" s="755"/>
      <c r="L207" s="755"/>
      <c r="P207" s="330"/>
      <c r="Q207" s="387"/>
      <c r="R207" s="388"/>
      <c r="S207" s="388"/>
      <c r="T207" s="388"/>
      <c r="U207" s="388"/>
      <c r="V207" s="388"/>
      <c r="W207" s="28"/>
      <c r="X207" s="309"/>
    </row>
    <row r="208" spans="16:24" ht="12.75" customHeight="1">
      <c r="P208" s="330"/>
      <c r="Q208" s="387"/>
      <c r="R208" s="388"/>
      <c r="S208" s="388"/>
      <c r="T208" s="388"/>
      <c r="U208" s="388"/>
      <c r="V208" s="388"/>
      <c r="W208" s="28"/>
      <c r="X208" s="309"/>
    </row>
    <row r="209" spans="1:24" ht="12.75" customHeight="1">
      <c r="A209" s="146"/>
      <c r="B209" s="38"/>
      <c r="C209" s="76"/>
      <c r="D209" s="145"/>
      <c r="E209" s="38"/>
      <c r="F209" s="76"/>
      <c r="G209" s="145"/>
      <c r="H209" s="145"/>
      <c r="I209" s="19"/>
      <c r="J209" s="19"/>
      <c r="K209" s="19"/>
      <c r="L209" s="19"/>
      <c r="M209" s="51"/>
      <c r="P209" s="330"/>
      <c r="Q209" s="387"/>
      <c r="R209" s="388"/>
      <c r="S209" s="388"/>
      <c r="T209" s="388"/>
      <c r="U209" s="388"/>
      <c r="V209" s="388"/>
      <c r="W209" s="28"/>
      <c r="X209" s="309"/>
    </row>
    <row r="210" spans="1:24" ht="12.75" customHeight="1">
      <c r="A210" s="751" t="s">
        <v>101</v>
      </c>
      <c r="B210" s="751"/>
      <c r="C210" s="751"/>
      <c r="D210" s="751"/>
      <c r="E210" s="751"/>
      <c r="F210" s="751"/>
      <c r="G210" s="751"/>
      <c r="H210" s="751"/>
      <c r="I210" s="751"/>
      <c r="J210" s="751"/>
      <c r="K210" s="751"/>
      <c r="L210" s="751"/>
      <c r="M210" s="751"/>
      <c r="P210" s="330"/>
      <c r="Q210" s="387"/>
      <c r="R210" s="388"/>
      <c r="S210" s="388"/>
      <c r="T210" s="388"/>
      <c r="U210" s="388"/>
      <c r="V210" s="388"/>
      <c r="W210" s="28"/>
      <c r="X210" s="309"/>
    </row>
    <row r="211" spans="1:24" s="400" customFormat="1" ht="12.75">
      <c r="A211" s="751"/>
      <c r="B211" s="751"/>
      <c r="C211" s="751"/>
      <c r="D211" s="751"/>
      <c r="E211" s="751"/>
      <c r="F211" s="751"/>
      <c r="G211" s="751"/>
      <c r="H211" s="751"/>
      <c r="I211" s="751"/>
      <c r="J211" s="751"/>
      <c r="K211" s="751"/>
      <c r="L211" s="751"/>
      <c r="M211" s="751"/>
      <c r="N211" s="286"/>
      <c r="O211" s="286"/>
      <c r="P211" s="403"/>
      <c r="Q211" s="423"/>
      <c r="R211" s="424"/>
      <c r="S211" s="424"/>
      <c r="T211" s="424"/>
      <c r="U211" s="424"/>
      <c r="V211" s="424"/>
      <c r="W211" s="425"/>
      <c r="X211" s="426"/>
    </row>
    <row r="212" spans="1:24" ht="12.75" customHeight="1">
      <c r="A212" s="51"/>
      <c r="B212" s="217"/>
      <c r="C212" s="217"/>
      <c r="D212" s="217"/>
      <c r="E212" s="217"/>
      <c r="F212" s="217"/>
      <c r="G212" s="217"/>
      <c r="H212" s="217"/>
      <c r="I212" s="217"/>
      <c r="J212" s="217"/>
      <c r="K212" s="217"/>
      <c r="L212" s="217"/>
      <c r="M212" s="217"/>
      <c r="P212" s="330"/>
      <c r="Q212" s="387"/>
      <c r="R212" s="388"/>
      <c r="S212" s="388"/>
      <c r="T212" s="388"/>
      <c r="U212" s="388"/>
      <c r="V212" s="388"/>
      <c r="W212" s="28"/>
      <c r="X212" s="309"/>
    </row>
    <row r="213" spans="1:24" ht="12.75">
      <c r="A213" s="752" t="s">
        <v>109</v>
      </c>
      <c r="B213" s="752"/>
      <c r="C213" s="752"/>
      <c r="D213" s="752"/>
      <c r="E213" s="752"/>
      <c r="F213" s="752"/>
      <c r="G213" s="752"/>
      <c r="H213" s="752"/>
      <c r="I213" s="752"/>
      <c r="J213" s="752"/>
      <c r="K213" s="752"/>
      <c r="L213" s="752"/>
      <c r="M213" s="752"/>
      <c r="P213" s="330"/>
      <c r="Q213" s="387"/>
      <c r="R213" s="388"/>
      <c r="S213" s="388"/>
      <c r="T213" s="388"/>
      <c r="U213" s="388"/>
      <c r="V213" s="388"/>
      <c r="W213" s="28"/>
      <c r="X213" s="309"/>
    </row>
    <row r="214" spans="1:24" ht="12.75">
      <c r="A214" s="752"/>
      <c r="B214" s="752"/>
      <c r="C214" s="752"/>
      <c r="D214" s="752"/>
      <c r="E214" s="752"/>
      <c r="F214" s="752"/>
      <c r="G214" s="752"/>
      <c r="H214" s="752"/>
      <c r="I214" s="752"/>
      <c r="J214" s="752"/>
      <c r="K214" s="752"/>
      <c r="L214" s="752"/>
      <c r="M214" s="752"/>
      <c r="P214" s="330"/>
      <c r="Q214" s="387"/>
      <c r="R214" s="388"/>
      <c r="S214" s="388"/>
      <c r="T214" s="388"/>
      <c r="U214" s="388"/>
      <c r="V214" s="388"/>
      <c r="W214" s="28"/>
      <c r="X214" s="309"/>
    </row>
    <row r="215" spans="16:24" ht="12.75" customHeight="1">
      <c r="P215" s="330"/>
      <c r="Q215" s="387"/>
      <c r="R215" s="388"/>
      <c r="S215" s="388"/>
      <c r="T215" s="388"/>
      <c r="U215" s="388"/>
      <c r="V215" s="388"/>
      <c r="W215" s="28"/>
      <c r="X215" s="309"/>
    </row>
    <row r="216" spans="16:24" ht="12.75" customHeight="1" hidden="1">
      <c r="P216" s="330"/>
      <c r="Q216" s="387"/>
      <c r="R216" s="388"/>
      <c r="S216" s="388"/>
      <c r="T216" s="388"/>
      <c r="U216" s="388"/>
      <c r="V216" s="388"/>
      <c r="W216" s="28"/>
      <c r="X216" s="309"/>
    </row>
    <row r="217" spans="16:24" ht="12.75" customHeight="1" hidden="1">
      <c r="P217" s="330"/>
      <c r="Q217" s="387"/>
      <c r="R217" s="388"/>
      <c r="S217" s="388"/>
      <c r="T217" s="388"/>
      <c r="U217" s="388"/>
      <c r="V217" s="388"/>
      <c r="W217" s="28"/>
      <c r="X217" s="309"/>
    </row>
    <row r="218" spans="16:24" ht="12.75" customHeight="1" hidden="1">
      <c r="P218" s="330"/>
      <c r="Q218" s="387"/>
      <c r="R218" s="388"/>
      <c r="S218" s="388"/>
      <c r="T218" s="388"/>
      <c r="U218" s="388"/>
      <c r="V218" s="388"/>
      <c r="W218" s="28"/>
      <c r="X218" s="309"/>
    </row>
    <row r="219" spans="16:24" ht="12.75" customHeight="1" hidden="1">
      <c r="P219" s="330"/>
      <c r="Q219" s="387"/>
      <c r="R219" s="388"/>
      <c r="S219" s="388"/>
      <c r="T219" s="388"/>
      <c r="U219" s="388"/>
      <c r="V219" s="388"/>
      <c r="W219" s="28"/>
      <c r="X219" s="309"/>
    </row>
    <row r="220" spans="16:24" ht="12.75" customHeight="1" hidden="1">
      <c r="P220" s="330"/>
      <c r="Q220" s="387"/>
      <c r="R220" s="388"/>
      <c r="S220" s="388"/>
      <c r="T220" s="388"/>
      <c r="U220" s="388"/>
      <c r="V220" s="388"/>
      <c r="W220" s="28"/>
      <c r="X220" s="309"/>
    </row>
    <row r="221" spans="16:24" ht="12.75" customHeight="1" hidden="1">
      <c r="P221" s="330"/>
      <c r="Q221" s="387"/>
      <c r="R221" s="388"/>
      <c r="S221" s="388"/>
      <c r="T221" s="388"/>
      <c r="U221" s="388"/>
      <c r="V221" s="388"/>
      <c r="W221" s="28"/>
      <c r="X221" s="309"/>
    </row>
    <row r="222" spans="16:24" ht="12.75" customHeight="1" hidden="1">
      <c r="P222" s="330"/>
      <c r="Q222" s="387"/>
      <c r="R222" s="388"/>
      <c r="S222" s="388"/>
      <c r="T222" s="388"/>
      <c r="U222" s="388"/>
      <c r="V222" s="388"/>
      <c r="W222" s="28"/>
      <c r="X222" s="309"/>
    </row>
    <row r="223" spans="16:24" ht="12.75" customHeight="1" hidden="1">
      <c r="P223" s="330"/>
      <c r="Q223" s="387"/>
      <c r="R223" s="388"/>
      <c r="S223" s="388"/>
      <c r="T223" s="388"/>
      <c r="U223" s="388"/>
      <c r="V223" s="388"/>
      <c r="W223" s="28"/>
      <c r="X223" s="309"/>
    </row>
    <row r="224" spans="1:24" ht="12.75" customHeight="1" hidden="1">
      <c r="A224" s="427"/>
      <c r="B224" s="288"/>
      <c r="C224" s="288"/>
      <c r="D224" s="288"/>
      <c r="E224" s="288"/>
      <c r="P224" s="330"/>
      <c r="Q224" s="387"/>
      <c r="R224" s="388"/>
      <c r="S224" s="388"/>
      <c r="T224" s="388"/>
      <c r="U224" s="388"/>
      <c r="V224" s="388"/>
      <c r="W224" s="28"/>
      <c r="X224" s="309"/>
    </row>
    <row r="225" spans="16:24" ht="12.75" customHeight="1" hidden="1">
      <c r="P225" s="330"/>
      <c r="Q225" s="387"/>
      <c r="R225" s="388"/>
      <c r="S225" s="388"/>
      <c r="T225" s="388"/>
      <c r="U225" s="388"/>
      <c r="V225" s="388"/>
      <c r="W225" s="28"/>
      <c r="X225" s="309"/>
    </row>
    <row r="226" spans="16:24" ht="12.75" customHeight="1" hidden="1">
      <c r="P226" s="330"/>
      <c r="Q226" s="387"/>
      <c r="R226" s="388"/>
      <c r="S226" s="388"/>
      <c r="T226" s="388"/>
      <c r="U226" s="388"/>
      <c r="V226" s="388"/>
      <c r="W226" s="28"/>
      <c r="X226" s="309"/>
    </row>
    <row r="227" spans="16:24" ht="12.75" customHeight="1" hidden="1">
      <c r="P227" s="330"/>
      <c r="Q227" s="387"/>
      <c r="R227" s="388"/>
      <c r="S227" s="388"/>
      <c r="T227" s="388"/>
      <c r="U227" s="388"/>
      <c r="V227" s="388"/>
      <c r="W227" s="28"/>
      <c r="X227" s="309"/>
    </row>
    <row r="228" spans="1:23" s="381" customFormat="1" ht="14.25" hidden="1">
      <c r="A228" s="286"/>
      <c r="B228" s="286"/>
      <c r="C228" s="286"/>
      <c r="D228" s="286"/>
      <c r="E228" s="286"/>
      <c r="F228" s="286"/>
      <c r="G228" s="286"/>
      <c r="H228" s="286"/>
      <c r="I228" s="286"/>
      <c r="J228" s="286"/>
      <c r="K228" s="286"/>
      <c r="L228" s="286"/>
      <c r="M228" s="286"/>
      <c r="N228" s="286"/>
      <c r="O228" s="286"/>
      <c r="P228" s="428"/>
      <c r="Q228" s="429"/>
      <c r="R228" s="430"/>
      <c r="S228" s="235"/>
      <c r="T228" s="430"/>
      <c r="U228" s="430"/>
      <c r="V228" s="430"/>
      <c r="W228" s="28"/>
    </row>
    <row r="229" spans="1:23" s="289" customFormat="1" ht="131.25" customHeight="1" hidden="1">
      <c r="A229" s="286"/>
      <c r="B229" s="286"/>
      <c r="C229" s="286"/>
      <c r="D229" s="286"/>
      <c r="E229" s="286"/>
      <c r="F229" s="286"/>
      <c r="G229" s="286"/>
      <c r="H229" s="286"/>
      <c r="I229" s="286"/>
      <c r="J229" s="286"/>
      <c r="K229" s="286"/>
      <c r="L229" s="286"/>
      <c r="M229" s="286"/>
      <c r="N229" s="286"/>
      <c r="O229" s="286"/>
      <c r="W229" s="431"/>
    </row>
    <row r="230" spans="1:23" s="28" customFormat="1" ht="12" customHeight="1" hidden="1">
      <c r="A230" s="286"/>
      <c r="B230" s="286"/>
      <c r="C230" s="286"/>
      <c r="D230" s="286"/>
      <c r="E230" s="286"/>
      <c r="F230" s="286"/>
      <c r="G230" s="286"/>
      <c r="H230" s="286"/>
      <c r="I230" s="286"/>
      <c r="J230" s="286"/>
      <c r="K230" s="286"/>
      <c r="L230" s="286"/>
      <c r="M230" s="286"/>
      <c r="N230" s="286"/>
      <c r="O230" s="286"/>
      <c r="W230" s="386"/>
    </row>
    <row r="231" spans="1:19" s="28" customFormat="1" ht="12.75" hidden="1">
      <c r="A231" s="286"/>
      <c r="B231" s="286"/>
      <c r="C231" s="286"/>
      <c r="D231" s="286"/>
      <c r="E231" s="286"/>
      <c r="F231" s="286"/>
      <c r="G231" s="286"/>
      <c r="H231" s="286"/>
      <c r="I231" s="286"/>
      <c r="J231" s="286"/>
      <c r="K231" s="286"/>
      <c r="L231" s="286"/>
      <c r="M231" s="286"/>
      <c r="N231" s="286"/>
      <c r="O231" s="286"/>
      <c r="S231" s="386"/>
    </row>
    <row r="232" spans="1:19" s="28" customFormat="1" ht="23.25" customHeight="1" hidden="1">
      <c r="A232" s="286"/>
      <c r="B232" s="286"/>
      <c r="C232" s="286"/>
      <c r="D232" s="286"/>
      <c r="E232" s="286"/>
      <c r="F232" s="286"/>
      <c r="G232" s="286"/>
      <c r="H232" s="286"/>
      <c r="I232" s="286"/>
      <c r="J232" s="286"/>
      <c r="K232" s="286"/>
      <c r="L232" s="286"/>
      <c r="M232" s="286"/>
      <c r="N232" s="286"/>
      <c r="O232" s="286"/>
      <c r="S232" s="386"/>
    </row>
    <row r="233" spans="1:23" s="386" customFormat="1" ht="12.75" customHeight="1" hidden="1">
      <c r="A233" s="286"/>
      <c r="B233" s="286"/>
      <c r="C233" s="286"/>
      <c r="D233" s="286"/>
      <c r="E233" s="286"/>
      <c r="F233" s="286"/>
      <c r="G233" s="286"/>
      <c r="H233" s="286"/>
      <c r="I233" s="286"/>
      <c r="J233" s="286"/>
      <c r="K233" s="286"/>
      <c r="L233" s="286"/>
      <c r="M233" s="286"/>
      <c r="N233" s="286"/>
      <c r="O233" s="286"/>
      <c r="S233" s="28"/>
      <c r="W233" s="28"/>
    </row>
    <row r="234" spans="1:15" s="28" customFormat="1" ht="12.75" hidden="1">
      <c r="A234" s="286"/>
      <c r="B234" s="286"/>
      <c r="C234" s="286"/>
      <c r="D234" s="286"/>
      <c r="E234" s="286"/>
      <c r="F234" s="286"/>
      <c r="G234" s="286"/>
      <c r="H234" s="286"/>
      <c r="I234" s="286"/>
      <c r="J234" s="286"/>
      <c r="K234" s="286"/>
      <c r="L234" s="286"/>
      <c r="M234" s="286"/>
      <c r="N234" s="286"/>
      <c r="O234" s="286"/>
    </row>
    <row r="235" spans="1:15" s="28" customFormat="1" ht="12.75" hidden="1">
      <c r="A235" s="286"/>
      <c r="B235" s="286"/>
      <c r="C235" s="286"/>
      <c r="D235" s="286"/>
      <c r="E235" s="286"/>
      <c r="F235" s="286"/>
      <c r="G235" s="286"/>
      <c r="H235" s="286"/>
      <c r="I235" s="286"/>
      <c r="J235" s="286"/>
      <c r="K235" s="286"/>
      <c r="L235" s="286"/>
      <c r="M235" s="286"/>
      <c r="N235" s="286"/>
      <c r="O235" s="286"/>
    </row>
    <row r="236" spans="1:15" s="28" customFormat="1" ht="12.75" hidden="1">
      <c r="A236" s="286"/>
      <c r="B236" s="286"/>
      <c r="C236" s="286"/>
      <c r="D236" s="286"/>
      <c r="E236" s="286"/>
      <c r="F236" s="286"/>
      <c r="G236" s="286"/>
      <c r="H236" s="286"/>
      <c r="I236" s="286"/>
      <c r="J236" s="286"/>
      <c r="K236" s="286"/>
      <c r="L236" s="286"/>
      <c r="M236" s="286"/>
      <c r="N236" s="286"/>
      <c r="O236" s="286"/>
    </row>
    <row r="237" spans="1:15" s="28" customFormat="1" ht="12.75" hidden="1">
      <c r="A237" s="286"/>
      <c r="B237" s="286"/>
      <c r="C237" s="286"/>
      <c r="D237" s="286"/>
      <c r="E237" s="286"/>
      <c r="F237" s="286"/>
      <c r="G237" s="286"/>
      <c r="H237" s="286"/>
      <c r="I237" s="286"/>
      <c r="J237" s="286"/>
      <c r="K237" s="286"/>
      <c r="L237" s="286"/>
      <c r="M237" s="286"/>
      <c r="N237" s="286"/>
      <c r="O237" s="286"/>
    </row>
    <row r="238" spans="16:24" ht="12.75" customHeight="1" hidden="1">
      <c r="P238" s="330"/>
      <c r="Q238" s="387"/>
      <c r="R238" s="388"/>
      <c r="S238" s="388"/>
      <c r="T238" s="388"/>
      <c r="U238" s="388"/>
      <c r="V238" s="388"/>
      <c r="W238" s="28"/>
      <c r="X238" s="309"/>
    </row>
    <row r="239" spans="16:24" ht="12.75" customHeight="1" hidden="1">
      <c r="P239" s="330"/>
      <c r="Q239" s="387"/>
      <c r="R239" s="388"/>
      <c r="S239" s="388"/>
      <c r="T239" s="388"/>
      <c r="U239" s="388"/>
      <c r="V239" s="388"/>
      <c r="W239" s="28"/>
      <c r="X239" s="309"/>
    </row>
    <row r="240" spans="16:24" ht="12.75" customHeight="1" hidden="1">
      <c r="P240" s="330"/>
      <c r="Q240" s="387"/>
      <c r="R240" s="388"/>
      <c r="S240" s="388"/>
      <c r="T240" s="388"/>
      <c r="U240" s="388"/>
      <c r="V240" s="388"/>
      <c r="W240" s="28"/>
      <c r="X240" s="309"/>
    </row>
    <row r="241" spans="16:24" ht="12.75" customHeight="1" hidden="1">
      <c r="P241" s="330"/>
      <c r="Q241" s="387"/>
      <c r="R241" s="388"/>
      <c r="S241" s="388"/>
      <c r="T241" s="388"/>
      <c r="U241" s="388"/>
      <c r="V241" s="388"/>
      <c r="W241" s="28"/>
      <c r="X241" s="309"/>
    </row>
    <row r="242" spans="16:24" ht="12.75" customHeight="1" hidden="1">
      <c r="P242" s="330"/>
      <c r="Q242" s="387"/>
      <c r="R242" s="388"/>
      <c r="S242" s="388"/>
      <c r="T242" s="388"/>
      <c r="U242" s="388"/>
      <c r="V242" s="388"/>
      <c r="W242" s="28"/>
      <c r="X242" s="309"/>
    </row>
    <row r="243" spans="16:24" ht="12.75" customHeight="1" hidden="1">
      <c r="P243" s="330"/>
      <c r="Q243" s="387"/>
      <c r="R243" s="388"/>
      <c r="S243" s="388"/>
      <c r="T243" s="388"/>
      <c r="U243" s="388"/>
      <c r="V243" s="388"/>
      <c r="W243" s="28"/>
      <c r="X243" s="309"/>
    </row>
    <row r="244" spans="16:24" ht="12.75" customHeight="1" hidden="1">
      <c r="P244" s="330"/>
      <c r="Q244" s="387"/>
      <c r="R244" s="388"/>
      <c r="S244" s="388"/>
      <c r="T244" s="388"/>
      <c r="U244" s="388"/>
      <c r="V244" s="388"/>
      <c r="W244" s="28"/>
      <c r="X244" s="309"/>
    </row>
    <row r="245" spans="16:24" ht="12.75" customHeight="1" hidden="1">
      <c r="P245" s="330"/>
      <c r="Q245" s="387"/>
      <c r="R245" s="388"/>
      <c r="S245" s="388"/>
      <c r="T245" s="388"/>
      <c r="U245" s="388"/>
      <c r="V245" s="388"/>
      <c r="W245" s="28"/>
      <c r="X245" s="309"/>
    </row>
    <row r="246" spans="16:24" ht="12.75" customHeight="1" hidden="1">
      <c r="P246" s="330"/>
      <c r="Q246" s="387"/>
      <c r="R246" s="388"/>
      <c r="S246" s="388"/>
      <c r="T246" s="388"/>
      <c r="U246" s="388"/>
      <c r="V246" s="388"/>
      <c r="W246" s="28"/>
      <c r="X246" s="309"/>
    </row>
    <row r="247" spans="16:24" ht="12.75" customHeight="1" hidden="1">
      <c r="P247" s="330"/>
      <c r="Q247" s="387"/>
      <c r="R247" s="388"/>
      <c r="S247" s="388"/>
      <c r="T247" s="388"/>
      <c r="U247" s="388"/>
      <c r="V247" s="388"/>
      <c r="W247" s="28"/>
      <c r="X247" s="309"/>
    </row>
    <row r="248" spans="16:24" ht="12.75" customHeight="1" hidden="1">
      <c r="P248" s="330"/>
      <c r="Q248" s="387"/>
      <c r="R248" s="388"/>
      <c r="S248" s="388"/>
      <c r="T248" s="388"/>
      <c r="U248" s="388"/>
      <c r="V248" s="388"/>
      <c r="W248" s="28"/>
      <c r="X248" s="309"/>
    </row>
    <row r="249" spans="16:24" ht="38.25" customHeight="1" hidden="1">
      <c r="P249" s="330"/>
      <c r="Q249" s="387"/>
      <c r="R249" s="388"/>
      <c r="S249" s="388"/>
      <c r="T249" s="388"/>
      <c r="U249" s="388"/>
      <c r="V249" s="388"/>
      <c r="W249" s="28"/>
      <c r="X249" s="309"/>
    </row>
    <row r="250" spans="16:24" ht="25.5" customHeight="1" hidden="1">
      <c r="P250" s="330"/>
      <c r="Q250" s="387"/>
      <c r="R250" s="388"/>
      <c r="S250" s="388"/>
      <c r="T250" s="388"/>
      <c r="U250" s="388"/>
      <c r="V250" s="388"/>
      <c r="W250" s="28"/>
      <c r="X250" s="309"/>
    </row>
    <row r="251" spans="16:24" ht="12.75" customHeight="1" hidden="1">
      <c r="P251" s="330"/>
      <c r="Q251" s="387"/>
      <c r="R251" s="388"/>
      <c r="S251" s="388"/>
      <c r="T251" s="388"/>
      <c r="U251" s="388"/>
      <c r="V251" s="388"/>
      <c r="W251" s="28"/>
      <c r="X251" s="309"/>
    </row>
    <row r="252" spans="16:24" ht="12.75" customHeight="1" hidden="1">
      <c r="P252" s="330"/>
      <c r="Q252" s="387"/>
      <c r="R252" s="388"/>
      <c r="S252" s="388"/>
      <c r="T252" s="388"/>
      <c r="U252" s="388"/>
      <c r="V252" s="388"/>
      <c r="W252" s="28"/>
      <c r="X252" s="309"/>
    </row>
    <row r="253" spans="16:24" ht="12.75" customHeight="1" hidden="1">
      <c r="P253" s="330"/>
      <c r="Q253" s="387"/>
      <c r="R253" s="388"/>
      <c r="S253" s="388"/>
      <c r="T253" s="388"/>
      <c r="U253" s="388"/>
      <c r="V253" s="388"/>
      <c r="W253" s="28"/>
      <c r="X253" s="309"/>
    </row>
    <row r="254" spans="16:24" ht="12.75" customHeight="1" hidden="1">
      <c r="P254" s="330"/>
      <c r="Q254" s="387"/>
      <c r="R254" s="388"/>
      <c r="S254" s="388"/>
      <c r="T254" s="388"/>
      <c r="U254" s="388"/>
      <c r="V254" s="388"/>
      <c r="W254" s="28"/>
      <c r="X254" s="309"/>
    </row>
    <row r="255" spans="16:24" ht="27.75" customHeight="1" hidden="1">
      <c r="P255" s="330"/>
      <c r="Q255" s="387"/>
      <c r="R255" s="388"/>
      <c r="S255" s="388"/>
      <c r="T255" s="388"/>
      <c r="U255" s="388"/>
      <c r="V255" s="388"/>
      <c r="W255" s="28"/>
      <c r="X255" s="309"/>
    </row>
    <row r="256" spans="1:24" s="109" customFormat="1" ht="12.75" hidden="1">
      <c r="A256" s="286"/>
      <c r="B256" s="286"/>
      <c r="C256" s="286"/>
      <c r="D256" s="286"/>
      <c r="E256" s="286"/>
      <c r="F256" s="286"/>
      <c r="G256" s="286"/>
      <c r="H256" s="286"/>
      <c r="I256" s="286"/>
      <c r="J256" s="286"/>
      <c r="K256" s="286"/>
      <c r="L256" s="286"/>
      <c r="M256" s="286"/>
      <c r="N256" s="286"/>
      <c r="O256" s="286"/>
      <c r="P256" s="108"/>
      <c r="X256" s="239"/>
    </row>
    <row r="257" spans="1:24" s="109" customFormat="1" ht="12.75" hidden="1">
      <c r="A257" s="286"/>
      <c r="B257" s="286"/>
      <c r="C257" s="286"/>
      <c r="D257" s="286"/>
      <c r="E257" s="286"/>
      <c r="F257" s="286"/>
      <c r="G257" s="286"/>
      <c r="H257" s="286"/>
      <c r="I257" s="286"/>
      <c r="J257" s="286"/>
      <c r="K257" s="286"/>
      <c r="L257" s="286"/>
      <c r="M257" s="286"/>
      <c r="N257" s="286"/>
      <c r="O257" s="286"/>
      <c r="P257" s="108"/>
      <c r="X257" s="239"/>
    </row>
    <row r="258" spans="1:24" s="109" customFormat="1" ht="67.5" customHeight="1" hidden="1">
      <c r="A258" s="286"/>
      <c r="B258" s="286"/>
      <c r="C258" s="286"/>
      <c r="D258" s="286"/>
      <c r="E258" s="286"/>
      <c r="F258" s="286"/>
      <c r="G258" s="286"/>
      <c r="H258" s="286"/>
      <c r="I258" s="286"/>
      <c r="J258" s="286"/>
      <c r="K258" s="286"/>
      <c r="L258" s="286"/>
      <c r="M258" s="286"/>
      <c r="N258" s="286"/>
      <c r="O258" s="286"/>
      <c r="P258" s="108"/>
      <c r="X258" s="239"/>
    </row>
    <row r="259" spans="1:24" s="109" customFormat="1" ht="12.75" hidden="1">
      <c r="A259" s="286"/>
      <c r="B259" s="286"/>
      <c r="C259" s="286"/>
      <c r="D259" s="286"/>
      <c r="E259" s="286"/>
      <c r="F259" s="286"/>
      <c r="G259" s="286"/>
      <c r="H259" s="286"/>
      <c r="I259" s="286"/>
      <c r="J259" s="286"/>
      <c r="K259" s="286"/>
      <c r="L259" s="286"/>
      <c r="M259" s="286"/>
      <c r="N259" s="286"/>
      <c r="O259" s="286"/>
      <c r="P259" s="108"/>
      <c r="X259" s="239"/>
    </row>
    <row r="260" spans="1:24" s="109" customFormat="1" ht="12.75" hidden="1">
      <c r="A260" s="286"/>
      <c r="B260" s="286"/>
      <c r="C260" s="286"/>
      <c r="D260" s="286"/>
      <c r="E260" s="286"/>
      <c r="F260" s="286"/>
      <c r="G260" s="286"/>
      <c r="H260" s="286"/>
      <c r="I260" s="286"/>
      <c r="J260" s="286"/>
      <c r="K260" s="286"/>
      <c r="L260" s="286"/>
      <c r="M260" s="286"/>
      <c r="N260" s="286"/>
      <c r="O260" s="286"/>
      <c r="P260" s="108"/>
      <c r="X260" s="239"/>
    </row>
    <row r="261" spans="1:24" s="109" customFormat="1" ht="3.75" customHeight="1" hidden="1">
      <c r="A261" s="286"/>
      <c r="B261" s="286"/>
      <c r="C261" s="286"/>
      <c r="D261" s="286"/>
      <c r="E261" s="286"/>
      <c r="F261" s="286"/>
      <c r="G261" s="286"/>
      <c r="H261" s="286"/>
      <c r="I261" s="286"/>
      <c r="J261" s="286"/>
      <c r="K261" s="286"/>
      <c r="L261" s="286"/>
      <c r="M261" s="286"/>
      <c r="N261" s="286"/>
      <c r="O261" s="286"/>
      <c r="P261" s="108"/>
      <c r="X261" s="239"/>
    </row>
    <row r="262" spans="1:24" s="109" customFormat="1" ht="12.75" hidden="1">
      <c r="A262" s="286"/>
      <c r="B262" s="286"/>
      <c r="C262" s="286"/>
      <c r="D262" s="286"/>
      <c r="E262" s="286"/>
      <c r="F262" s="286"/>
      <c r="G262" s="286"/>
      <c r="H262" s="286"/>
      <c r="I262" s="286"/>
      <c r="J262" s="286"/>
      <c r="K262" s="286"/>
      <c r="L262" s="286"/>
      <c r="M262" s="286"/>
      <c r="N262" s="286"/>
      <c r="O262" s="286"/>
      <c r="P262" s="108"/>
      <c r="X262" s="239"/>
    </row>
    <row r="263" spans="1:24" s="109" customFormat="1" ht="3.75" customHeight="1" hidden="1">
      <c r="A263" s="286"/>
      <c r="B263" s="286"/>
      <c r="C263" s="286"/>
      <c r="D263" s="286"/>
      <c r="E263" s="286"/>
      <c r="F263" s="286"/>
      <c r="G263" s="286"/>
      <c r="H263" s="286"/>
      <c r="I263" s="286"/>
      <c r="J263" s="286"/>
      <c r="K263" s="286"/>
      <c r="L263" s="286"/>
      <c r="M263" s="286"/>
      <c r="N263" s="286"/>
      <c r="O263" s="286"/>
      <c r="P263" s="108"/>
      <c r="X263" s="239"/>
    </row>
    <row r="264" spans="1:24" s="109" customFormat="1" ht="12.75" hidden="1">
      <c r="A264" s="286"/>
      <c r="B264" s="286"/>
      <c r="C264" s="286"/>
      <c r="D264" s="286"/>
      <c r="E264" s="286"/>
      <c r="F264" s="286"/>
      <c r="G264" s="286"/>
      <c r="H264" s="286"/>
      <c r="I264" s="286"/>
      <c r="J264" s="286"/>
      <c r="K264" s="286"/>
      <c r="L264" s="286"/>
      <c r="M264" s="286"/>
      <c r="N264" s="286"/>
      <c r="O264" s="286"/>
      <c r="P264" s="108"/>
      <c r="X264" s="239"/>
    </row>
    <row r="265" spans="1:24" s="109" customFormat="1" ht="3.75" customHeight="1" hidden="1">
      <c r="A265" s="286"/>
      <c r="B265" s="286"/>
      <c r="C265" s="286"/>
      <c r="D265" s="286"/>
      <c r="E265" s="286"/>
      <c r="F265" s="286"/>
      <c r="G265" s="286"/>
      <c r="H265" s="286"/>
      <c r="I265" s="286"/>
      <c r="J265" s="286"/>
      <c r="K265" s="286"/>
      <c r="L265" s="286"/>
      <c r="M265" s="286"/>
      <c r="N265" s="286"/>
      <c r="O265" s="286"/>
      <c r="P265" s="108"/>
      <c r="X265" s="239"/>
    </row>
    <row r="266" spans="1:24" s="109" customFormat="1" ht="12.75" hidden="1">
      <c r="A266" s="286"/>
      <c r="B266" s="286"/>
      <c r="C266" s="286"/>
      <c r="D266" s="286"/>
      <c r="E266" s="286"/>
      <c r="F266" s="286"/>
      <c r="G266" s="286"/>
      <c r="H266" s="286"/>
      <c r="I266" s="286"/>
      <c r="J266" s="286"/>
      <c r="K266" s="286"/>
      <c r="L266" s="286"/>
      <c r="M266" s="286"/>
      <c r="N266" s="286"/>
      <c r="O266" s="286"/>
      <c r="P266" s="108"/>
      <c r="X266" s="239"/>
    </row>
    <row r="267" spans="1:24" s="109" customFormat="1" ht="3.75" customHeight="1" hidden="1">
      <c r="A267" s="286"/>
      <c r="B267" s="286"/>
      <c r="C267" s="286"/>
      <c r="D267" s="286"/>
      <c r="E267" s="286"/>
      <c r="F267" s="286"/>
      <c r="G267" s="286"/>
      <c r="H267" s="286"/>
      <c r="I267" s="286"/>
      <c r="J267" s="286"/>
      <c r="K267" s="286"/>
      <c r="L267" s="286"/>
      <c r="M267" s="286"/>
      <c r="N267" s="286"/>
      <c r="O267" s="286"/>
      <c r="P267" s="108"/>
      <c r="X267" s="239"/>
    </row>
    <row r="268" spans="1:24" s="109" customFormat="1" ht="12.75" hidden="1">
      <c r="A268" s="286"/>
      <c r="B268" s="286"/>
      <c r="C268" s="286"/>
      <c r="D268" s="286"/>
      <c r="E268" s="286"/>
      <c r="F268" s="286"/>
      <c r="G268" s="286"/>
      <c r="H268" s="286"/>
      <c r="I268" s="286"/>
      <c r="J268" s="286"/>
      <c r="K268" s="286"/>
      <c r="L268" s="286"/>
      <c r="M268" s="286"/>
      <c r="N268" s="286"/>
      <c r="O268" s="286"/>
      <c r="P268" s="108"/>
      <c r="X268" s="239"/>
    </row>
    <row r="269" spans="1:24" s="109" customFormat="1" ht="12.75" hidden="1">
      <c r="A269" s="286"/>
      <c r="B269" s="286"/>
      <c r="C269" s="286"/>
      <c r="D269" s="286"/>
      <c r="E269" s="286"/>
      <c r="F269" s="286"/>
      <c r="G269" s="286"/>
      <c r="H269" s="286"/>
      <c r="I269" s="286"/>
      <c r="J269" s="286"/>
      <c r="K269" s="286"/>
      <c r="L269" s="286"/>
      <c r="M269" s="286"/>
      <c r="N269" s="286"/>
      <c r="O269" s="286"/>
      <c r="P269" s="108"/>
      <c r="X269" s="239"/>
    </row>
    <row r="270" spans="1:24" s="109" customFormat="1" ht="12.75" hidden="1">
      <c r="A270" s="286"/>
      <c r="B270" s="286"/>
      <c r="C270" s="286"/>
      <c r="D270" s="286"/>
      <c r="E270" s="286"/>
      <c r="F270" s="286"/>
      <c r="G270" s="286"/>
      <c r="H270" s="286"/>
      <c r="I270" s="286"/>
      <c r="J270" s="286"/>
      <c r="K270" s="286"/>
      <c r="L270" s="286"/>
      <c r="M270" s="286"/>
      <c r="N270" s="286"/>
      <c r="O270" s="286"/>
      <c r="P270" s="108"/>
      <c r="X270" s="239"/>
    </row>
    <row r="271" spans="1:24" s="109" customFormat="1" ht="12.75" hidden="1">
      <c r="A271" s="286"/>
      <c r="B271" s="286"/>
      <c r="C271" s="286"/>
      <c r="D271" s="286"/>
      <c r="E271" s="286"/>
      <c r="F271" s="286"/>
      <c r="G271" s="286"/>
      <c r="H271" s="286"/>
      <c r="I271" s="286"/>
      <c r="J271" s="286"/>
      <c r="K271" s="286"/>
      <c r="L271" s="286"/>
      <c r="M271" s="286"/>
      <c r="N271" s="286"/>
      <c r="O271" s="286"/>
      <c r="P271" s="108"/>
      <c r="X271" s="239"/>
    </row>
    <row r="272" spans="1:24" s="109" customFormat="1" ht="12.75" hidden="1">
      <c r="A272" s="286"/>
      <c r="B272" s="286"/>
      <c r="C272" s="286"/>
      <c r="D272" s="286"/>
      <c r="E272" s="286"/>
      <c r="F272" s="286"/>
      <c r="G272" s="286"/>
      <c r="H272" s="286"/>
      <c r="I272" s="286"/>
      <c r="J272" s="286"/>
      <c r="K272" s="286"/>
      <c r="L272" s="286"/>
      <c r="M272" s="286"/>
      <c r="N272" s="286"/>
      <c r="O272" s="286"/>
      <c r="P272" s="108"/>
      <c r="X272" s="239"/>
    </row>
    <row r="273" spans="1:24" s="109" customFormat="1" ht="12.75" hidden="1">
      <c r="A273" s="286"/>
      <c r="B273" s="286"/>
      <c r="C273" s="286"/>
      <c r="D273" s="286"/>
      <c r="E273" s="286"/>
      <c r="F273" s="286"/>
      <c r="G273" s="286"/>
      <c r="H273" s="286"/>
      <c r="I273" s="286"/>
      <c r="J273" s="286"/>
      <c r="K273" s="286"/>
      <c r="L273" s="286"/>
      <c r="M273" s="286"/>
      <c r="N273" s="286"/>
      <c r="O273" s="286"/>
      <c r="P273" s="108"/>
      <c r="X273" s="239"/>
    </row>
    <row r="274" spans="1:24" s="109" customFormat="1" ht="12.75" hidden="1">
      <c r="A274" s="286"/>
      <c r="B274" s="286"/>
      <c r="C274" s="286"/>
      <c r="D274" s="286"/>
      <c r="E274" s="286"/>
      <c r="F274" s="286"/>
      <c r="G274" s="286"/>
      <c r="H274" s="286"/>
      <c r="I274" s="286"/>
      <c r="J274" s="286"/>
      <c r="K274" s="286"/>
      <c r="L274" s="286"/>
      <c r="M274" s="286"/>
      <c r="N274" s="286"/>
      <c r="O274" s="286"/>
      <c r="P274" s="108"/>
      <c r="X274" s="239"/>
    </row>
    <row r="275" spans="1:24" s="109" customFormat="1" ht="12.75" hidden="1">
      <c r="A275" s="286"/>
      <c r="B275" s="286"/>
      <c r="C275" s="286"/>
      <c r="D275" s="286"/>
      <c r="E275" s="286"/>
      <c r="F275" s="286"/>
      <c r="G275" s="286"/>
      <c r="H275" s="286"/>
      <c r="I275" s="286"/>
      <c r="J275" s="286"/>
      <c r="K275" s="286"/>
      <c r="L275" s="286"/>
      <c r="M275" s="286"/>
      <c r="N275" s="286"/>
      <c r="O275" s="286"/>
      <c r="P275" s="108"/>
      <c r="X275" s="239"/>
    </row>
    <row r="276" ht="12.75" hidden="1">
      <c r="X276" s="309"/>
    </row>
    <row r="277" ht="12.75" hidden="1">
      <c r="X277" s="309"/>
    </row>
    <row r="278" ht="12.75" hidden="1">
      <c r="X278" s="309"/>
    </row>
    <row r="279" ht="12.75" hidden="1">
      <c r="X279" s="309"/>
    </row>
    <row r="280" ht="12.75" hidden="1">
      <c r="X280" s="309"/>
    </row>
    <row r="281" ht="12.75" hidden="1">
      <c r="X281" s="309"/>
    </row>
    <row r="282" ht="12.75" hidden="1">
      <c r="X282" s="309"/>
    </row>
    <row r="283" ht="12.75" hidden="1">
      <c r="X283" s="309"/>
    </row>
    <row r="284" ht="12.75" hidden="1"/>
    <row r="285" spans="1:15" s="28" customFormat="1" ht="12.75" hidden="1">
      <c r="A285" s="286"/>
      <c r="B285" s="286"/>
      <c r="C285" s="286"/>
      <c r="D285" s="286"/>
      <c r="E285" s="286"/>
      <c r="F285" s="286"/>
      <c r="G285" s="286"/>
      <c r="H285" s="286"/>
      <c r="I285" s="286"/>
      <c r="J285" s="286"/>
      <c r="K285" s="286"/>
      <c r="L285" s="286"/>
      <c r="M285" s="286"/>
      <c r="N285" s="286"/>
      <c r="O285" s="286"/>
    </row>
    <row r="286" spans="1:15" s="28" customFormat="1" ht="24" customHeight="1" hidden="1">
      <c r="A286" s="286"/>
      <c r="B286" s="286"/>
      <c r="C286" s="286"/>
      <c r="D286" s="286"/>
      <c r="E286" s="286"/>
      <c r="F286" s="286"/>
      <c r="G286" s="286"/>
      <c r="H286" s="286"/>
      <c r="I286" s="286"/>
      <c r="J286" s="286"/>
      <c r="K286" s="286"/>
      <c r="L286" s="286"/>
      <c r="M286" s="286"/>
      <c r="N286" s="286"/>
      <c r="O286" s="286"/>
    </row>
    <row r="287" spans="1:15" s="28" customFormat="1" ht="38.25" customHeight="1" hidden="1">
      <c r="A287" s="286"/>
      <c r="B287" s="286"/>
      <c r="C287" s="286"/>
      <c r="D287" s="286"/>
      <c r="E287" s="286"/>
      <c r="F287" s="286"/>
      <c r="G287" s="286"/>
      <c r="H287" s="286"/>
      <c r="I287" s="286"/>
      <c r="J287" s="286"/>
      <c r="K287" s="286"/>
      <c r="L287" s="286"/>
      <c r="M287" s="286"/>
      <c r="N287" s="286"/>
      <c r="O287" s="286"/>
    </row>
    <row r="288" ht="12.75" hidden="1"/>
    <row r="289" ht="12.75" hidden="1"/>
    <row r="290" spans="1:15" s="28" customFormat="1" ht="12.75" hidden="1">
      <c r="A290" s="286"/>
      <c r="B290" s="286"/>
      <c r="C290" s="286"/>
      <c r="D290" s="286"/>
      <c r="E290" s="286"/>
      <c r="F290" s="286"/>
      <c r="G290" s="286"/>
      <c r="H290" s="286"/>
      <c r="I290" s="286"/>
      <c r="J290" s="286"/>
      <c r="K290" s="286"/>
      <c r="L290" s="286"/>
      <c r="M290" s="286"/>
      <c r="N290" s="286"/>
      <c r="O290" s="286"/>
    </row>
    <row r="291" ht="12.75"/>
    <row r="292" ht="12.75"/>
    <row r="293" ht="12.75"/>
    <row r="294" ht="12.75"/>
    <row r="295" ht="12.75"/>
    <row r="296" ht="12.75"/>
  </sheetData>
  <sheetProtection formatRows="0" selectLockedCells="1"/>
  <mergeCells count="171">
    <mergeCell ref="A181:M181"/>
    <mergeCell ref="D138:G138"/>
    <mergeCell ref="D139:E139"/>
    <mergeCell ref="J139:K139"/>
    <mergeCell ref="D140:E140"/>
    <mergeCell ref="J140:K140"/>
    <mergeCell ref="H146:J146"/>
    <mergeCell ref="B147:G147"/>
    <mergeCell ref="H147:J147"/>
    <mergeCell ref="B151:G151"/>
    <mergeCell ref="A200:M200"/>
    <mergeCell ref="E53:I53"/>
    <mergeCell ref="H55:I55"/>
    <mergeCell ref="B62:C67"/>
    <mergeCell ref="F18:K18"/>
    <mergeCell ref="D19:E19"/>
    <mergeCell ref="F19:K19"/>
    <mergeCell ref="D33:E33"/>
    <mergeCell ref="D36:E36"/>
    <mergeCell ref="A136:M136"/>
    <mergeCell ref="F20:K20"/>
    <mergeCell ref="B1:E1"/>
    <mergeCell ref="F1:M1"/>
    <mergeCell ref="J5:M5"/>
    <mergeCell ref="J6:K6"/>
    <mergeCell ref="L6:M6"/>
    <mergeCell ref="A11:G11"/>
    <mergeCell ref="G3:K3"/>
    <mergeCell ref="H11:J11"/>
    <mergeCell ref="G4:K4"/>
    <mergeCell ref="G8:K8"/>
    <mergeCell ref="B148:G148"/>
    <mergeCell ref="B144:G144"/>
    <mergeCell ref="H144:J144"/>
    <mergeCell ref="B145:G145"/>
    <mergeCell ref="H145:J145"/>
    <mergeCell ref="C123:D123"/>
    <mergeCell ref="B146:G146"/>
    <mergeCell ref="I79:K79"/>
    <mergeCell ref="E16:F16"/>
    <mergeCell ref="H16:K16"/>
    <mergeCell ref="E28:G28"/>
    <mergeCell ref="K14:M14"/>
    <mergeCell ref="E15:F15"/>
    <mergeCell ref="F65:K65"/>
    <mergeCell ref="D21:E21"/>
    <mergeCell ref="I29:K29"/>
    <mergeCell ref="D20:E20"/>
    <mergeCell ref="B27:D27"/>
    <mergeCell ref="B29:D29"/>
    <mergeCell ref="D37:E37"/>
    <mergeCell ref="H37:K37"/>
    <mergeCell ref="B41:D41"/>
    <mergeCell ref="G41:H41"/>
    <mergeCell ref="E31:G31"/>
    <mergeCell ref="F36:K36"/>
    <mergeCell ref="B16:C16"/>
    <mergeCell ref="D14:E14"/>
    <mergeCell ref="B18:C23"/>
    <mergeCell ref="F21:K21"/>
    <mergeCell ref="D22:E22"/>
    <mergeCell ref="H22:K22"/>
    <mergeCell ref="D18:E18"/>
    <mergeCell ref="J23:K23"/>
    <mergeCell ref="F14:H14"/>
    <mergeCell ref="I14:J14"/>
    <mergeCell ref="A25:M25"/>
    <mergeCell ref="E27:L27"/>
    <mergeCell ref="B28:D28"/>
    <mergeCell ref="B33:C38"/>
    <mergeCell ref="F33:K33"/>
    <mergeCell ref="D34:E34"/>
    <mergeCell ref="F34:K34"/>
    <mergeCell ref="D35:E35"/>
    <mergeCell ref="F35:K35"/>
    <mergeCell ref="J38:K38"/>
    <mergeCell ref="B43:D43"/>
    <mergeCell ref="B49:D49"/>
    <mergeCell ref="C47:D47"/>
    <mergeCell ref="E47:G47"/>
    <mergeCell ref="I47:K47"/>
    <mergeCell ref="E49:J49"/>
    <mergeCell ref="E43:H43"/>
    <mergeCell ref="B45:D45"/>
    <mergeCell ref="K55:M55"/>
    <mergeCell ref="D65:E65"/>
    <mergeCell ref="D62:E62"/>
    <mergeCell ref="D64:E64"/>
    <mergeCell ref="D63:E63"/>
    <mergeCell ref="E45:G45"/>
    <mergeCell ref="I45:K45"/>
    <mergeCell ref="B51:D51"/>
    <mergeCell ref="E51:J51"/>
    <mergeCell ref="F75:K75"/>
    <mergeCell ref="D76:E76"/>
    <mergeCell ref="F76:K76"/>
    <mergeCell ref="D74:E74"/>
    <mergeCell ref="F62:K62"/>
    <mergeCell ref="F64:K64"/>
    <mergeCell ref="H66:K66"/>
    <mergeCell ref="J67:K67"/>
    <mergeCell ref="D66:E66"/>
    <mergeCell ref="A69:M69"/>
    <mergeCell ref="D77:E77"/>
    <mergeCell ref="H77:K77"/>
    <mergeCell ref="J78:K78"/>
    <mergeCell ref="B79:D79"/>
    <mergeCell ref="E79:F79"/>
    <mergeCell ref="B72:C78"/>
    <mergeCell ref="D72:E72"/>
    <mergeCell ref="D73:E73"/>
    <mergeCell ref="F73:G73"/>
    <mergeCell ref="D75:E75"/>
    <mergeCell ref="B92:C92"/>
    <mergeCell ref="E92:F92"/>
    <mergeCell ref="H92:K92"/>
    <mergeCell ref="D84:E84"/>
    <mergeCell ref="F84:H84"/>
    <mergeCell ref="D85:E85"/>
    <mergeCell ref="F85:H85"/>
    <mergeCell ref="J84:M85"/>
    <mergeCell ref="H151:J151"/>
    <mergeCell ref="B152:G152"/>
    <mergeCell ref="I96:I98"/>
    <mergeCell ref="J96:J98"/>
    <mergeCell ref="K96:K98"/>
    <mergeCell ref="B97:C97"/>
    <mergeCell ref="D97:E97"/>
    <mergeCell ref="F97:G97"/>
    <mergeCell ref="H97:H98"/>
    <mergeCell ref="A142:M142"/>
    <mergeCell ref="A159:L159"/>
    <mergeCell ref="A158:L158"/>
    <mergeCell ref="K161:L161"/>
    <mergeCell ref="A210:M211"/>
    <mergeCell ref="A213:M214"/>
    <mergeCell ref="H148:J148"/>
    <mergeCell ref="B149:G149"/>
    <mergeCell ref="H149:J149"/>
    <mergeCell ref="B150:G150"/>
    <mergeCell ref="H150:J150"/>
    <mergeCell ref="B190:I190"/>
    <mergeCell ref="B193:L198"/>
    <mergeCell ref="B173:M173"/>
    <mergeCell ref="B174:M174"/>
    <mergeCell ref="A172:M172"/>
    <mergeCell ref="H152:J152"/>
    <mergeCell ref="B153:G153"/>
    <mergeCell ref="H153:J153"/>
    <mergeCell ref="B154:G154"/>
    <mergeCell ref="H154:J154"/>
    <mergeCell ref="A82:M82"/>
    <mergeCell ref="A87:M87"/>
    <mergeCell ref="A94:M94"/>
    <mergeCell ref="F72:M72"/>
    <mergeCell ref="L96:L98"/>
    <mergeCell ref="M96:M98"/>
    <mergeCell ref="B96:H96"/>
    <mergeCell ref="D90:E90"/>
    <mergeCell ref="F90:H90"/>
    <mergeCell ref="E91:F91"/>
    <mergeCell ref="B163:C163"/>
    <mergeCell ref="D163:E163"/>
    <mergeCell ref="G163:H163"/>
    <mergeCell ref="D165:E165"/>
    <mergeCell ref="F161:J161"/>
    <mergeCell ref="B201:L207"/>
    <mergeCell ref="B184:I184"/>
    <mergeCell ref="B186:I186"/>
    <mergeCell ref="B161:E161"/>
    <mergeCell ref="B188:I188"/>
  </mergeCells>
  <conditionalFormatting sqref="O84:O86 O90 O14">
    <cfRule type="cellIs" priority="7" dxfId="3" operator="notEqual" stopIfTrue="1">
      <formula>""""""</formula>
    </cfRule>
  </conditionalFormatting>
  <conditionalFormatting sqref="I29:K29">
    <cfRule type="cellIs" priority="5" dxfId="2" operator="equal" stopIfTrue="1">
      <formula>"VEUILLEZ SELECTIONNER UNE CATEGORIE DE PARTENAIRE"</formula>
    </cfRule>
  </conditionalFormatting>
  <conditionalFormatting sqref="L163">
    <cfRule type="cellIs" priority="2" dxfId="0" operator="equal" stopIfTrue="1">
      <formula>""""""</formula>
    </cfRule>
  </conditionalFormatting>
  <conditionalFormatting sqref="L165">
    <cfRule type="cellIs" priority="1" dxfId="0" operator="equal" stopIfTrue="1">
      <formula>""""""</formula>
    </cfRule>
  </conditionalFormatting>
  <dataValidations count="8">
    <dataValidation type="list" allowBlank="1" showInputMessage="1" showErrorMessage="1" sqref="M158 J184 J186 J188 J190 F176:F177 K178">
      <formula1>$O$156:$O$157</formula1>
    </dataValidation>
    <dataValidation type="list" allowBlank="1" showInputMessage="1" showErrorMessage="1" sqref="E176:E177">
      <formula1>#REF!</formula1>
    </dataValidation>
    <dataValidation type="list" allowBlank="1" showInputMessage="1" showErrorMessage="1" sqref="B14 B84:B86 B90 F55">
      <formula1>$Q$6:$Q$7</formula1>
    </dataValidation>
    <dataValidation type="list" allowBlank="1" showInputMessage="1" showErrorMessage="1" sqref="H12 H88 H70">
      <formula1>#REF!</formula1>
    </dataValidation>
    <dataValidation type="list" allowBlank="1" showInputMessage="1" showErrorMessage="1" sqref="E41">
      <formula1>UNITES</formula1>
    </dataValidation>
    <dataValidation type="list" allowBlank="1" showInputMessage="1" showErrorMessage="1" sqref="E31:G31">
      <formula1>$S$22:$S$44</formula1>
    </dataValidation>
    <dataValidation allowBlank="1" showInputMessage="1" showErrorMessage="1" sqref="L29"/>
    <dataValidation type="list" allowBlank="1" showInputMessage="1" showErrorMessage="1" sqref="F134">
      <formula1>TVA</formula1>
    </dataValidation>
  </dataValidations>
  <printOptions horizontalCentered="1"/>
  <pageMargins left="0.2362204724409449" right="0.2362204724409449" top="0.1968503937007874" bottom="0.35433070866141736" header="0.15748031496062992" footer="0.15748031496062992"/>
  <pageSetup horizontalDpi="600" verticalDpi="600" orientation="portrait" paperSize="9" scale="50" r:id="rId4"/>
  <headerFooter alignWithMargins="0">
    <oddFooter>&amp;R&amp;A, &amp;P/&amp;N</oddFooter>
  </headerFooter>
  <rowBreaks count="1" manualBreakCount="1">
    <brk id="134" max="255" man="1"/>
  </rowBreaks>
  <ignoredErrors>
    <ignoredError sqref="F121" formulaRange="1"/>
  </ignoredError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KICHENASSAMY Cédric</dc:creator>
  <cp:keywords/>
  <dc:description/>
  <cp:lastModifiedBy>PETIT Sreimon</cp:lastModifiedBy>
  <cp:lastPrinted>2017-03-06T10:44:24Z</cp:lastPrinted>
  <dcterms:created xsi:type="dcterms:W3CDTF">2005-09-22T12:43:51Z</dcterms:created>
  <dcterms:modified xsi:type="dcterms:W3CDTF">2019-02-01T11:34:23Z</dcterms:modified>
  <cp:category/>
  <cp:version/>
  <cp:contentType/>
  <cp:contentStatus/>
</cp:coreProperties>
</file>