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18" activeTab="0"/>
  </bookViews>
  <sheets>
    <sheet name="Notice" sheetId="1" r:id="rId1"/>
    <sheet name="Fiche Identité" sheetId="2" r:id="rId2"/>
    <sheet name="Tableaux récapitulatifs"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1">'Fiche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1">'Fiche Identité'!$A$1:$AM$62</definedName>
    <definedName name="_xlnm.Print_Area" localSheetId="0">'Notice'!$B$1:$C$199</definedName>
    <definedName name="_xlnm.Print_Area" localSheetId="12">'Part10'!$A$1:$AW$214</definedName>
    <definedName name="_xlnm.Print_Area" localSheetId="3">'Part1-Coor'!$A$1:$M$215</definedName>
    <definedName name="_xlnm.Print_Area" localSheetId="2">'Tableaux récapitulatifs'!$B$1:$T$48</definedName>
  </definedNames>
  <calcPr fullCalcOnLoad="1"/>
</workbook>
</file>

<file path=xl/comments10.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1.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
</t>
        </r>
        <r>
          <rPr>
            <sz val="10"/>
            <rFont val="Tahoma"/>
            <family val="2"/>
          </rPr>
          <t xml:space="preserve">
Dépenses éligibles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List>
</comments>
</file>

<file path=xl/comments12.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3.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t>
        </r>
        <r>
          <rPr>
            <sz val="9"/>
            <rFont val="Tahoma"/>
            <family val="2"/>
          </rPr>
          <t xml:space="preserve">
</t>
        </r>
        <r>
          <rPr>
            <u val="single"/>
            <sz val="9"/>
            <rFont val="Tahoma"/>
            <family val="2"/>
          </rPr>
          <t xml:space="preserve">Dépenses éligibles :
</t>
        </r>
        <r>
          <rPr>
            <sz val="9"/>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2.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29"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J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E31" authorId="2">
      <text>
        <r>
          <rPr>
            <b/>
            <sz val="9"/>
            <rFont val="Tahoma"/>
            <family val="2"/>
          </rPr>
          <t>Menu déroulant</t>
        </r>
        <r>
          <rPr>
            <sz val="9"/>
            <rFont val="Tahoma"/>
            <family val="2"/>
          </rPr>
          <t xml:space="preserve">
</t>
        </r>
      </text>
    </comment>
    <comment ref="M158"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r>
          <rPr>
            <u val="single"/>
            <sz val="10"/>
            <rFont val="Tahoma"/>
            <family val="2"/>
          </rPr>
          <t xml:space="preserve">
</t>
        </r>
        <r>
          <rPr>
            <u val="single"/>
            <sz val="9"/>
            <rFont val="Tahoma"/>
            <family val="2"/>
          </rPr>
          <t xml:space="preserve">
</t>
        </r>
      </text>
    </comment>
  </commentList>
</comments>
</file>

<file path=xl/comments5.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sz val="10"/>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6.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7.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8.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
Dépenses éligibles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9.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sharedStrings.xml><?xml version="1.0" encoding="utf-8"?>
<sst xmlns="http://schemas.openxmlformats.org/spreadsheetml/2006/main" count="3033" uniqueCount="321">
  <si>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</si>
  <si>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</si>
  <si>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</si>
  <si>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</si>
  <si>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</si>
  <si>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</si>
  <si>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</si>
  <si>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</si>
  <si>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</si>
  <si>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</si>
  <si>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</si>
  <si>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</si>
  <si>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</si>
  <si>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</si>
  <si>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</si>
  <si>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</si>
  <si>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</si>
  <si>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</si>
  <si>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</si>
  <si>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</si>
  <si>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</si>
  <si>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</si>
  <si>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</si>
  <si>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</si>
  <si>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</si>
  <si>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</si>
  <si>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</si>
  <si>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</si>
  <si>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</si>
  <si>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</si>
  <si>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</si>
  <si>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</si>
  <si>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</si>
  <si>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</si>
  <si>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</si>
  <si>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</si>
  <si>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</si>
  <si>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</si>
  <si>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</si>
  <si>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</si>
  <si>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</si>
  <si>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</si>
  <si>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</si>
  <si>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</si>
  <si>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</si>
  <si>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</si>
  <si>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</si>
  <si>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</si>
  <si>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</si>
  <si>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</si>
  <si>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</si>
  <si>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</si>
  <si>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</si>
  <si>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</si>
  <si>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</si>
  <si>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</si>
  <si>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</si>
  <si>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</si>
  <si>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</si>
  <si>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</si>
  <si>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</si>
  <si>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</si>
  <si>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</si>
  <si>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</si>
  <si>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</si>
  <si>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</si>
  <si>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</si>
  <si>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</si>
  <si>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</si>
  <si>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</si>
  <si>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</si>
  <si>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</si>
  <si>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</si>
  <si>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</si>
  <si>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</si>
  <si>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</si>
  <si>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</si>
  <si>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</si>
  <si>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</si>
  <si>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</si>
  <si>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</si>
  <si>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</si>
  <si>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</si>
  <si>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</si>
  <si>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</si>
  <si>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</si>
  <si>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</si>
  <si>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</si>
  <si>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</si>
  <si>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</si>
  <si>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</si>
  <si>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</si>
  <si>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</si>
  <si>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</si>
  <si>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</si>
  <si>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</si>
  <si>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</si>
  <si>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</si>
  <si>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</si>
  <si>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</si>
  <si>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</si>
  <si>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</si>
  <si>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</si>
  <si>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</si>
  <si>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</si>
  <si>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</si>
  <si>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</si>
  <si>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</si>
  <si>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</si>
  <si>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</si>
  <si>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</si>
  <si>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Forme juridique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</si>
  <si>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</si>
  <si>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</si>
  <si>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</si>
  <si>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</si>
  <si>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</si>
  <si>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</si>
  <si>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</si>
  <si>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</si>
  <si>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</si>
  <si>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</si>
  <si>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</si>
  <si>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</si>
  <si>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</si>
  <si>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</si>
  <si>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</si>
  <si>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</si>
  <si>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</si>
  <si>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</si>
  <si>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</si>
  <si>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</si>
  <si>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</si>
  <si>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</si>
  <si>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</si>
  <si>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Coût complet 
(€)</t>
  </si>
  <si>
    <t>Assiette de l'aide 
(€)</t>
  </si>
  <si>
    <t>Aide demandée 
(€)</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</si>
  <si>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</si>
  <si>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</si>
  <si>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</si>
  <si>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</si>
  <si>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</si>
  <si>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</si>
  <si>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</si>
  <si>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</si>
  <si>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</si>
  <si>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</si>
  <si>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</si>
  <si>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</si>
  <si>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</si>
  <si>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t>Document de financement A</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</si>
  <si>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</si>
  <si>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</si>
  <si>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</si>
  <si>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</si>
  <si>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</si>
  <si>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</si>
  <si>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</si>
  <si>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</si>
  <si>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</si>
  <si>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</si>
  <si>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</si>
  <si>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</si>
  <si>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</si>
  <si>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</si>
  <si>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</si>
  <si>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</si>
  <si>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</si>
  <si>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</si>
  <si>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</si>
  <si>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</si>
  <si>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</si>
  <si>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</si>
  <si>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</si>
  <si>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</si>
  <si>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</si>
  <si>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</si>
  <si>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</si>
  <si>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</si>
  <si>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</si>
  <si>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</si>
  <si>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</si>
  <si>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</si>
  <si>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</si>
  <si>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</si>
  <si>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</si>
  <si>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</si>
  <si>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</si>
  <si>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</si>
  <si>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</si>
  <si>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</si>
  <si>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</si>
  <si>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</si>
  <si>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</si>
  <si>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</si>
  <si>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</si>
  <si>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</si>
  <si>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</si>
  <si>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</si>
  <si>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</si>
  <si>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</si>
  <si>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</si>
  <si>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</si>
  <si>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</si>
  <si>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</si>
  <si>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</si>
  <si>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</si>
  <si>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</si>
  <si>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</si>
  <si>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</si>
  <si>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</si>
  <si>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</si>
  <si>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</si>
  <si>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</si>
  <si>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</si>
  <si>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</si>
  <si>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</si>
  <si>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</si>
  <si>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</si>
  <si>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</si>
  <si>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</si>
  <si>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</si>
  <si>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</si>
  <si>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</si>
  <si>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</si>
  <si>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</si>
  <si>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</si>
  <si>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</si>
  <si>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</si>
  <si>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</si>
  <si>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</si>
  <si>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</si>
  <si>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</si>
  <si>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</si>
  <si>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</si>
  <si>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</si>
  <si>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</si>
  <si>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</si>
  <si>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</si>
  <si>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</si>
  <si>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</si>
  <si>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</si>
  <si>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</si>
  <si>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</si>
  <si>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</si>
  <si>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</si>
  <si>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</si>
  <si>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</si>
  <si>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</si>
  <si>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</si>
  <si>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</si>
  <si>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</si>
  <si>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</si>
  <si>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Pour les laboratoires d'organisme public de recherche ou fondations, visa du Responsable scientifique et technique</t>
  </si>
  <si>
    <t>Qualité</t>
  </si>
  <si>
    <t>Prénom :</t>
  </si>
  <si>
    <t>Nom :</t>
  </si>
  <si>
    <t>Prénom :</t>
  </si>
  <si>
    <t>Nom :</t>
  </si>
  <si>
    <t>Signature</t>
  </si>
  <si>
    <t>Nom complet du bénéficiaire
(organisme/ entreprise/…)</t>
  </si>
  <si>
    <t xml:space="preserve">Code APE : </t>
  </si>
  <si>
    <t>Effectif (si entreprise) :</t>
  </si>
  <si>
    <t>Sigle
(organisme / entreprise / …)</t>
  </si>
  <si>
    <t>Ayant le pouvoir d'engager juridiquement l'organisme désigné ci-dessus, je déclare:
- avoir pris connaissance de l'ensemble du dossier de soumission du présent projet (documents A et B)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</si>
  <si>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Laboratoire Public</t>
  </si>
  <si>
    <t xml:space="preserve">Programme </t>
  </si>
  <si>
    <t>Matériels et instruments (€)</t>
  </si>
  <si>
    <t>Bâtiments et terrains (€)</t>
  </si>
  <si>
    <t>Frais généraux (€)</t>
  </si>
  <si>
    <t>Totaux (€)</t>
  </si>
  <si>
    <t>Permanents</t>
  </si>
  <si>
    <t>Non permanents
avec financement demandé</t>
  </si>
  <si>
    <t>Non permanents
sans financement demandé</t>
  </si>
  <si>
    <t>personne.  mois</t>
  </si>
  <si>
    <t>Frais de personnel (Max 68%)</t>
  </si>
  <si>
    <t>Autres dépenses(Max 7%)</t>
  </si>
  <si>
    <t>Assiette (€)</t>
  </si>
  <si>
    <t>Total des frais</t>
  </si>
  <si>
    <t>Taux d'aide demandé (%)</t>
  </si>
  <si>
    <t>dont</t>
  </si>
  <si>
    <t>au titre de la facturation interne sur la totalité du projet </t>
  </si>
  <si>
    <t>au titre de la facturation entre partenaires sur la totalité du projet </t>
  </si>
  <si>
    <t>Frais d'environnement (Max 8%)</t>
  </si>
  <si>
    <t>Coût déclaré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</si>
  <si>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</si>
  <si>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</si>
  <si>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</si>
  <si>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</si>
  <si>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</si>
  <si>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</si>
  <si>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</si>
  <si>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</si>
  <si>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ANR-17-</t>
  </si>
  <si>
    <t>cms</t>
  </si>
  <si>
    <t>Personne habilitée à engager le partenaire
(signature + cachet)</t>
  </si>
  <si>
    <t>Total des frais (€)</t>
  </si>
  <si>
    <t>N° de dossier :</t>
  </si>
  <si>
    <t>Edition 2017</t>
  </si>
  <si>
    <t>Récapitulatif financier du projet :</t>
  </si>
  <si>
    <t xml:space="preserve">Nombre d'heures travaillées sur 12 mois : </t>
  </si>
  <si>
    <t>Le partenaire est-il assujetti à la TVA non récupérable ?</t>
  </si>
  <si>
    <t>Total personne.  Mois</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</si>
  <si>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</si>
  <si>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</si>
  <si>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</si>
  <si>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</si>
  <si>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</si>
  <si>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</si>
  <si>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</si>
  <si>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</si>
  <si>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Total coût (€)</t>
  </si>
  <si>
    <t>TPE / Association</t>
  </si>
  <si>
    <t>Entreprise autre que TPE ou PME</t>
  </si>
  <si>
    <t>PME</t>
  </si>
  <si>
    <t>Divers privé</t>
  </si>
  <si>
    <t>Divers public</t>
  </si>
  <si>
    <t>Prestations de service (et droits de PI) (€)</t>
  </si>
  <si>
    <t>Frais généraux non forfaitisés (€)</t>
  </si>
  <si>
    <t>Personne habilitée à représenter juridiquement l'établissement gestionnaire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</si>
</sst>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 numFmtId="193" formatCode="[$-40C]dddd\ d\ mmmm\ yyyy"/>
    <numFmt numFmtId="194" formatCode="#,##0.00\ _€"/>
    <numFmt numFmtId="195" formatCode="0.0%"/>
    <numFmt numFmtId="196" formatCode="#,##0.0\ _€;\-#,##0.0\ _€"/>
    <numFmt numFmtId="197" formatCode="_-* #,##0.0\ _€_-;\-* #,##0.0\ _€_-;_-* &quot;-&quot;\ _€_-;_-@_-"/>
    <numFmt numFmtId="198" formatCode="_-* #,##0.00\ _€_-;\-* #,##0.00\ _€_-;_-* &quot;-&quot;\ _€_-;_-@_-"/>
    <numFmt numFmtId="199" formatCode="_-* #,##0.000\ _€_-;\-* #,##0.000\ _€_-;_-* &quot;-&quot;\ _€_-;_-@_-"/>
    <numFmt numFmtId="200" formatCode="#,##0.0\ _€"/>
    <numFmt numFmtId="201" formatCode="#,##0.000"/>
    <numFmt numFmtId="202" formatCode="#,##0.0000"/>
    <numFmt numFmtId="203" formatCode="#,##0.00000"/>
    <numFmt numFmtId="204" formatCode="#,##0.0"/>
  </numFmts>
  <fonts count="121">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48"/>
      <name val="Arial"/>
      <family val="2"/>
    </font>
    <font>
      <sz val="9"/>
      <name val="Tahoma"/>
      <family val="2"/>
    </font>
    <font>
      <b/>
      <sz val="12"/>
      <color indexed="10"/>
      <name val="Arial"/>
      <family val="2"/>
    </font>
    <font>
      <sz val="10"/>
      <name val="Tahoma"/>
      <family val="2"/>
    </font>
    <font>
      <b/>
      <sz val="10"/>
      <name val="Tahoma"/>
      <family val="2"/>
    </font>
    <font>
      <u val="single"/>
      <sz val="10"/>
      <name val="Tahoma"/>
      <family val="2"/>
    </font>
    <font>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Calibri"/>
      <family val="2"/>
    </font>
    <font>
      <b/>
      <sz val="10"/>
      <color indexed="8"/>
      <name val="Arial"/>
      <family val="2"/>
    </font>
    <font>
      <b/>
      <sz val="9"/>
      <color indexed="9"/>
      <name val="Arial"/>
      <family val="2"/>
    </font>
    <font>
      <b/>
      <sz val="36"/>
      <name val="Calibri"/>
      <family val="2"/>
    </font>
    <font>
      <b/>
      <sz val="10"/>
      <color indexed="9"/>
      <name val="Arial"/>
      <family val="2"/>
    </font>
    <font>
      <b/>
      <sz val="10"/>
      <color indexed="60"/>
      <name val="Arial"/>
      <family val="2"/>
    </font>
    <font>
      <b/>
      <sz val="16"/>
      <name val="Calibri"/>
      <family val="2"/>
    </font>
    <font>
      <sz val="11"/>
      <color indexed="8"/>
      <name val="Arial"/>
      <family val="2"/>
    </font>
    <font>
      <b/>
      <sz val="10"/>
      <color indexed="18"/>
      <name val="Arial"/>
      <family val="2"/>
    </font>
    <font>
      <sz val="8"/>
      <name val="Segoe UI"/>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i/>
      <sz val="10"/>
      <color indexed="8"/>
      <name val="Calibri"/>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b/>
      <sz val="10"/>
      <color theme="0"/>
      <name val="Arial"/>
      <family val="2"/>
    </font>
    <font>
      <b/>
      <sz val="10"/>
      <color theme="3" tint="-0.24997000396251678"/>
      <name val="Arial"/>
      <family val="2"/>
    </font>
    <font>
      <sz val="11"/>
      <color theme="1"/>
      <name val="Arial"/>
      <family val="2"/>
    </font>
    <font>
      <b/>
      <sz val="10"/>
      <color rgb="FFC00000"/>
      <name val="Arial"/>
      <family val="2"/>
    </font>
    <font>
      <b/>
      <sz val="8"/>
      <name val="Arial"/>
      <family val="2"/>
    </font>
  </fonts>
  <fills count="1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13"/>
        <bgColor indexed="64"/>
      </pattern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double"/>
      <bottom style="thin"/>
    </border>
    <border>
      <left style="thin"/>
      <right style="thin"/>
      <top style="double"/>
      <bottom style="thin"/>
    </border>
    <border>
      <left/>
      <right/>
      <top style="medium">
        <color theme="0"/>
      </top>
      <bottom/>
    </border>
    <border>
      <left/>
      <right style="medium">
        <color theme="0"/>
      </right>
      <top style="medium">
        <color theme="0"/>
      </top>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24993999302387238"/>
      </left>
      <right>
        <color indexed="63"/>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right/>
      <top style="thin">
        <color theme="4" tint="-0.24993999302387238"/>
      </top>
      <bottom/>
    </border>
    <border>
      <left/>
      <right style="thin">
        <color theme="4" tint="-0.24993999302387238"/>
      </right>
      <top/>
      <bottom/>
    </border>
    <border>
      <left/>
      <right/>
      <top style="thin">
        <color theme="4" tint="-0.24993999302387238"/>
      </top>
      <bottom style="thin">
        <color theme="4" tint="-0.24993999302387238"/>
      </bottom>
    </border>
    <border>
      <left style="thin">
        <color theme="4" tint="-0.24993999302387238"/>
      </left>
      <right>
        <color indexed="63"/>
      </right>
      <top>
        <color indexed="63"/>
      </top>
      <bottom>
        <color indexed="63"/>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thin"/>
      <bottom style="thin"/>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color indexed="63"/>
      </left>
      <right>
        <color indexed="63"/>
      </right>
      <top style="medium">
        <color theme="9" tint="-0.4999699890613556"/>
      </top>
      <bottom>
        <color indexed="63"/>
      </bottom>
    </border>
    <border>
      <left>
        <color indexed="63"/>
      </left>
      <right>
        <color indexed="63"/>
      </right>
      <top style="medium">
        <color theme="9" tint="-0.4999699890613556"/>
      </top>
      <bottom style="medium">
        <color theme="9" tint="-0.4999699890613556"/>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style="medium">
        <color theme="0"/>
      </right>
      <top style="medium">
        <color theme="0"/>
      </top>
      <bottom/>
    </border>
    <border>
      <left style="medium">
        <color theme="0"/>
      </left>
      <right/>
      <top style="medium">
        <color theme="0"/>
      </top>
      <bottom/>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style="thin"/>
      <right style="medium">
        <color theme="0"/>
      </right>
      <top style="medium">
        <color theme="0"/>
      </top>
      <bottom/>
    </border>
    <border>
      <left style="thin"/>
      <right/>
      <top style="thin"/>
      <bottom style="medium">
        <color theme="0"/>
      </bottom>
    </border>
    <border>
      <left/>
      <right/>
      <top style="thin"/>
      <bottom style="medium">
        <color theme="0"/>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double"/>
      <top>
        <color indexed="63"/>
      </top>
      <bottom>
        <color indexed="63"/>
      </bottom>
    </border>
    <border>
      <left>
        <color indexed="63"/>
      </left>
      <right style="double">
        <color theme="9" tint="-0.4999699890613556"/>
      </right>
      <top>
        <color indexed="63"/>
      </top>
      <bottom>
        <color indexed="63"/>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style="double"/>
      <right>
        <color indexed="63"/>
      </right>
      <top>
        <color indexed="63"/>
      </top>
      <bottom>
        <color indexed="63"/>
      </bottom>
    </border>
    <border>
      <left/>
      <right/>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172" fontId="0" fillId="0" borderId="0" applyFont="0" applyFill="0" applyBorder="0" applyAlignment="0" applyProtection="0"/>
    <xf numFmtId="0" fontId="9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835">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4"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18"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41"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41" fontId="11" fillId="0" borderId="12" xfId="0" applyNumberFormat="1" applyFont="1" applyFill="1" applyBorder="1" applyAlignment="1" applyProtection="1">
      <alignment/>
      <protection/>
    </xf>
    <xf numFmtId="43" fontId="11" fillId="0" borderId="12" xfId="0" applyNumberFormat="1" applyFont="1" applyFill="1" applyBorder="1" applyAlignment="1" applyProtection="1">
      <alignment/>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41" fontId="0" fillId="0" borderId="0" xfId="0" applyNumberFormat="1" applyFont="1" applyFill="1" applyBorder="1" applyAlignment="1" applyProtection="1">
      <alignment horizontal="left"/>
      <protection/>
    </xf>
    <xf numFmtId="0" fontId="0" fillId="0" borderId="0" xfId="0" applyFont="1" applyAlignment="1">
      <alignment wrapText="1"/>
    </xf>
    <xf numFmtId="0" fontId="0" fillId="0" borderId="0" xfId="0" applyFont="1" applyAlignment="1">
      <alignment/>
    </xf>
    <xf numFmtId="0" fontId="7" fillId="0" borderId="0" xfId="0" applyFont="1" applyAlignment="1">
      <alignment vertical="center" wrapText="1"/>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5"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2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41"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41"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88"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1" fillId="0" borderId="0" xfId="0" applyFont="1" applyAlignment="1" applyProtection="1">
      <alignment wrapText="1"/>
      <protection/>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11" fillId="0" borderId="0" xfId="0" applyFont="1" applyFill="1" applyAlignment="1" applyProtection="1">
      <alignment wrapText="1"/>
      <protection/>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175" fontId="0" fillId="37" borderId="13" xfId="0" applyNumberFormat="1" applyFont="1" applyFill="1" applyBorder="1" applyAlignment="1" applyProtection="1">
      <alignment horizontal="right" vertical="top"/>
      <protection locked="0"/>
    </xf>
    <xf numFmtId="175" fontId="0" fillId="38" borderId="12" xfId="0" applyNumberFormat="1" applyFont="1" applyFill="1" applyBorder="1" applyAlignment="1" applyProtection="1">
      <alignment horizontal="right" vertical="top"/>
      <protection locked="0"/>
    </xf>
    <xf numFmtId="175" fontId="0" fillId="39" borderId="16" xfId="0" applyNumberFormat="1" applyFont="1" applyFill="1" applyBorder="1" applyAlignment="1" applyProtection="1">
      <alignment horizontal="right" vertical="top"/>
      <protection locked="0"/>
    </xf>
    <xf numFmtId="175" fontId="0" fillId="40" borderId="21" xfId="0" applyNumberFormat="1" applyFont="1" applyFill="1" applyBorder="1" applyAlignment="1" applyProtection="1">
      <alignment horizontal="right" vertical="top"/>
      <protection locked="0"/>
    </xf>
    <xf numFmtId="0" fontId="20" fillId="41" borderId="12" xfId="0" applyFont="1" applyFill="1" applyBorder="1" applyAlignment="1" applyProtection="1">
      <alignment horizontal="right" vertical="center"/>
      <protection/>
    </xf>
    <xf numFmtId="0" fontId="75" fillId="0" borderId="0" xfId="0"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left" vertical="center"/>
      <protection/>
    </xf>
    <xf numFmtId="0" fontId="41" fillId="42"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1" fontId="36" fillId="43" borderId="22" xfId="0" applyNumberFormat="1" applyFont="1" applyFill="1" applyBorder="1" applyAlignment="1" applyProtection="1">
      <alignment horizontal="center" vertical="center" wrapText="1"/>
      <protection locked="0"/>
    </xf>
    <xf numFmtId="0" fontId="4" fillId="44" borderId="22" xfId="0" applyFont="1" applyFill="1" applyBorder="1" applyAlignment="1" applyProtection="1">
      <alignment horizontal="center" vertical="center" wrapText="1"/>
      <protection locked="0"/>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2" fillId="0" borderId="0" xfId="0" applyFont="1" applyAlignment="1" applyProtection="1">
      <alignment horizontal="right"/>
      <protection/>
    </xf>
    <xf numFmtId="0" fontId="11" fillId="0" borderId="21" xfId="0" applyFont="1" applyBorder="1" applyAlignment="1" applyProtection="1">
      <alignment horizontal="left"/>
      <protection/>
    </xf>
    <xf numFmtId="41" fontId="11" fillId="0" borderId="21" xfId="0" applyNumberFormat="1" applyFont="1" applyFill="1" applyBorder="1" applyAlignment="1" applyProtection="1">
      <alignment/>
      <protection/>
    </xf>
    <xf numFmtId="43" fontId="11" fillId="0" borderId="21" xfId="0" applyNumberFormat="1" applyFont="1" applyFill="1" applyBorder="1" applyAlignment="1" applyProtection="1">
      <alignment/>
      <protection/>
    </xf>
    <xf numFmtId="0" fontId="14" fillId="0" borderId="26" xfId="0" applyFont="1" applyBorder="1" applyAlignment="1" applyProtection="1">
      <alignment horizontal="left"/>
      <protection/>
    </xf>
    <xf numFmtId="43" fontId="31" fillId="0" borderId="26" xfId="0" applyNumberFormat="1" applyFont="1" applyFill="1" applyBorder="1" applyAlignment="1" applyProtection="1">
      <alignment horizontal="center"/>
      <protection/>
    </xf>
    <xf numFmtId="43" fontId="31" fillId="0" borderId="26" xfId="0" applyNumberFormat="1" applyFont="1" applyFill="1" applyBorder="1" applyAlignment="1" applyProtection="1">
      <alignment horizontal="right"/>
      <protection/>
    </xf>
    <xf numFmtId="41" fontId="24" fillId="0" borderId="26" xfId="0" applyNumberFormat="1" applyFont="1" applyFill="1" applyBorder="1" applyAlignment="1" applyProtection="1">
      <alignment horizontal="right"/>
      <protection/>
    </xf>
    <xf numFmtId="0" fontId="14" fillId="45" borderId="12" xfId="0" applyNumberFormat="1" applyFont="1" applyFill="1" applyBorder="1" applyAlignment="1" applyProtection="1">
      <alignment horizontal="center" vertical="center" wrapText="1"/>
      <protection/>
    </xf>
    <xf numFmtId="0" fontId="14" fillId="46" borderId="12" xfId="0" applyFont="1" applyFill="1" applyBorder="1" applyAlignment="1" applyProtection="1">
      <alignment horizontal="center" vertical="center" wrapText="1"/>
      <protection/>
    </xf>
    <xf numFmtId="0" fontId="29" fillId="47" borderId="12"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37" fontId="4" fillId="0" borderId="12" xfId="0" applyNumberFormat="1" applyFont="1" applyFill="1" applyBorder="1" applyAlignment="1" applyProtection="1">
      <alignment horizontal="center" vertical="center" wrapText="1"/>
      <protection/>
    </xf>
    <xf numFmtId="37" fontId="27"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180" fontId="8" fillId="48" borderId="12" xfId="0" applyNumberFormat="1" applyFont="1" applyFill="1" applyBorder="1" applyAlignment="1" applyProtection="1">
      <alignment horizontal="center" vertical="center" wrapText="1"/>
      <protection/>
    </xf>
    <xf numFmtId="180" fontId="39" fillId="49" borderId="12" xfId="0" applyNumberFormat="1" applyFont="1" applyFill="1" applyBorder="1" applyAlignment="1" applyProtection="1">
      <alignment horizontal="center" vertical="center" wrapText="1"/>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5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4" fontId="4" fillId="0" borderId="0" xfId="0" applyNumberFormat="1" applyFont="1" applyFill="1" applyBorder="1" applyAlignment="1" applyProtection="1">
      <alignment horizontal="left" vertical="center" wrapText="1"/>
      <protection locked="0"/>
    </xf>
    <xf numFmtId="184"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4"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1" fontId="4" fillId="51" borderId="12" xfId="0" applyNumberFormat="1" applyFont="1" applyFill="1" applyBorder="1" applyAlignment="1" applyProtection="1">
      <alignment horizontal="center" vertical="center"/>
      <protection locked="0"/>
    </xf>
    <xf numFmtId="3" fontId="4" fillId="52" borderId="12" xfId="0" applyNumberFormat="1" applyFont="1" applyFill="1" applyBorder="1" applyAlignment="1" applyProtection="1">
      <alignment horizontal="center" vertical="center"/>
      <protection locked="0"/>
    </xf>
    <xf numFmtId="0" fontId="3" fillId="0" borderId="0" xfId="0" applyFont="1" applyAlignment="1">
      <alignment/>
    </xf>
    <xf numFmtId="49" fontId="4" fillId="53" borderId="0" xfId="0" applyNumberFormat="1" applyFont="1" applyFill="1" applyBorder="1" applyAlignment="1" applyProtection="1">
      <alignment horizontal="left" wrapText="1"/>
      <protection locked="0"/>
    </xf>
    <xf numFmtId="0" fontId="53" fillId="0" borderId="0" xfId="0" applyFont="1" applyBorder="1" applyAlignment="1" applyProtection="1">
      <alignment horizontal="right"/>
      <protection/>
    </xf>
    <xf numFmtId="0" fontId="5" fillId="0" borderId="0" xfId="0" applyFont="1" applyAlignment="1" applyProtection="1">
      <alignment horizontal="right" vertical="center"/>
      <protection/>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7" fontId="110" fillId="54"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55" borderId="0" xfId="0" applyFont="1" applyFill="1" applyBorder="1" applyAlignment="1" applyProtection="1">
      <alignment horizontal="left" wrapText="1"/>
      <protection locked="0"/>
    </xf>
    <xf numFmtId="0" fontId="0" fillId="0" borderId="0" xfId="0" applyAlignment="1" applyProtection="1">
      <alignment/>
      <protection/>
    </xf>
    <xf numFmtId="49" fontId="4" fillId="56" borderId="0" xfId="0" applyNumberFormat="1" applyFont="1" applyFill="1" applyBorder="1" applyAlignment="1" applyProtection="1">
      <alignment horizontal="left"/>
      <protection locked="0"/>
    </xf>
    <xf numFmtId="49" fontId="4" fillId="57" borderId="0" xfId="0" applyNumberFormat="1" applyFont="1" applyFill="1" applyBorder="1" applyAlignment="1" applyProtection="1">
      <alignment horizontal="left" vertical="center" wrapText="1"/>
      <protection locked="0"/>
    </xf>
    <xf numFmtId="0" fontId="4" fillId="58" borderId="0" xfId="0" applyNumberFormat="1" applyFont="1" applyFill="1" applyBorder="1" applyAlignment="1" applyProtection="1">
      <alignment horizontal="left"/>
      <protection locked="0"/>
    </xf>
    <xf numFmtId="49" fontId="4" fillId="59" borderId="0" xfId="0" applyNumberFormat="1" applyFont="1" applyFill="1" applyBorder="1" applyAlignment="1" applyProtection="1">
      <alignment horizontal="left" wrapText="1"/>
      <protection locked="0"/>
    </xf>
    <xf numFmtId="0" fontId="23" fillId="60" borderId="0" xfId="0" applyFont="1" applyFill="1" applyBorder="1" applyAlignment="1" applyProtection="1">
      <alignment horizontal="left" vertical="center" wrapText="1"/>
      <protection locked="0"/>
    </xf>
    <xf numFmtId="0" fontId="0" fillId="0" borderId="0" xfId="0" applyFont="1" applyAlignment="1" applyProtection="1">
      <alignment/>
      <protection locked="0"/>
    </xf>
    <xf numFmtId="0" fontId="19" fillId="0" borderId="0" xfId="0" applyFont="1" applyAlignment="1" applyProtection="1">
      <alignment horizontal="left" vertical="center"/>
      <protection locked="0"/>
    </xf>
    <xf numFmtId="0" fontId="19" fillId="0" borderId="0" xfId="0" applyFont="1" applyFill="1" applyAlignment="1" applyProtection="1">
      <alignment horizontal="center" vertical="center"/>
      <protection locked="0"/>
    </xf>
    <xf numFmtId="49" fontId="38" fillId="0" borderId="0" xfId="0" applyNumberFormat="1" applyFont="1" applyFill="1" applyAlignment="1" applyProtection="1">
      <alignment vertical="center" wrapText="1"/>
      <protection locked="0"/>
    </xf>
    <xf numFmtId="0" fontId="0" fillId="0" borderId="0" xfId="0" applyFont="1" applyAlignment="1" applyProtection="1">
      <alignment horizontal="right"/>
      <protection locked="0"/>
    </xf>
    <xf numFmtId="0" fontId="38" fillId="0" borderId="0" xfId="0" applyNumberFormat="1" applyFont="1" applyFill="1" applyAlignment="1" applyProtection="1">
      <alignment vertical="center"/>
      <protection locked="0"/>
    </xf>
    <xf numFmtId="0" fontId="0" fillId="0" borderId="0" xfId="0" applyNumberFormat="1" applyFont="1" applyAlignment="1" applyProtection="1">
      <alignment/>
      <protection locked="0"/>
    </xf>
    <xf numFmtId="0" fontId="7"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2" fillId="0" borderId="0" xfId="0" applyFont="1" applyAlignment="1" applyProtection="1">
      <alignment horizontal="right" vertical="center"/>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0" borderId="0" xfId="0" applyNumberFormat="1" applyFont="1" applyFill="1" applyBorder="1" applyAlignment="1" applyProtection="1">
      <alignment vertical="center"/>
      <protection locked="0"/>
    </xf>
    <xf numFmtId="0" fontId="0" fillId="61"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9" fillId="0" borderId="0" xfId="0" applyFont="1" applyAlignment="1" applyProtection="1">
      <alignment/>
      <protection locked="0"/>
    </xf>
    <xf numFmtId="0" fontId="0" fillId="0" borderId="0" xfId="0" applyFont="1" applyBorder="1" applyAlignment="1" applyProtection="1">
      <alignment/>
      <protection locked="0"/>
    </xf>
    <xf numFmtId="0" fontId="9" fillId="0" borderId="0" xfId="0" applyFont="1" applyAlignment="1" applyProtection="1">
      <alignment vertical="center"/>
      <protection locked="0"/>
    </xf>
    <xf numFmtId="0" fontId="0" fillId="62" borderId="0" xfId="0" applyFont="1" applyFill="1" applyAlignment="1" applyProtection="1">
      <alignment/>
      <protection locked="0"/>
    </xf>
    <xf numFmtId="0" fontId="29" fillId="0" borderId="12" xfId="0" applyFont="1" applyBorder="1" applyAlignment="1" applyProtection="1">
      <alignment horizontal="center"/>
      <protection locked="0"/>
    </xf>
    <xf numFmtId="10" fontId="14" fillId="0" borderId="12" xfId="0" applyNumberFormat="1" applyFont="1" applyBorder="1" applyAlignment="1" applyProtection="1">
      <alignment horizontal="center"/>
      <protection locked="0"/>
    </xf>
    <xf numFmtId="10" fontId="14" fillId="0" borderId="0" xfId="0" applyNumberFormat="1" applyFont="1" applyBorder="1" applyAlignment="1" applyProtection="1">
      <alignment horizontal="center"/>
      <protection locked="0"/>
    </xf>
    <xf numFmtId="0" fontId="4" fillId="0" borderId="0" xfId="0" applyFont="1" applyBorder="1" applyAlignment="1" applyProtection="1">
      <alignment horizontal="right"/>
      <protection locked="0"/>
    </xf>
    <xf numFmtId="0" fontId="0" fillId="61" borderId="12" xfId="0" applyFont="1" applyFill="1" applyBorder="1" applyAlignment="1" applyProtection="1">
      <alignment horizontal="center"/>
      <protection locked="0"/>
    </xf>
    <xf numFmtId="10" fontId="0" fillId="61" borderId="12" xfId="0" applyNumberFormat="1" applyFont="1" applyFill="1" applyBorder="1" applyAlignment="1" applyProtection="1">
      <alignment horizontal="center"/>
      <protection locked="0"/>
    </xf>
    <xf numFmtId="10" fontId="0" fillId="61" borderId="0" xfId="0" applyNumberFormat="1" applyFont="1" applyFill="1" applyBorder="1" applyAlignment="1" applyProtection="1">
      <alignment horizontal="center"/>
      <protection locked="0"/>
    </xf>
    <xf numFmtId="0" fontId="0" fillId="62" borderId="21" xfId="0" applyFont="1" applyFill="1" applyBorder="1" applyAlignment="1" applyProtection="1">
      <alignment horizontal="center"/>
      <protection locked="0"/>
    </xf>
    <xf numFmtId="10" fontId="0" fillId="62" borderId="12" xfId="0" applyNumberFormat="1" applyFont="1" applyFill="1" applyBorder="1" applyAlignment="1" applyProtection="1">
      <alignment horizontal="center"/>
      <protection locked="0"/>
    </xf>
    <xf numFmtId="10" fontId="0" fillId="62"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62"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62"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1"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1"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63"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88"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7"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41" fontId="0" fillId="0" borderId="0" xfId="0" applyNumberFormat="1" applyFont="1" applyAlignment="1" applyProtection="1">
      <alignment vertical="center"/>
      <protection locked="0"/>
    </xf>
    <xf numFmtId="187" fontId="0" fillId="0" borderId="0" xfId="43" applyNumberFormat="1" applyFont="1" applyBorder="1" applyAlignment="1" applyProtection="1">
      <alignment horizontal="right" vertical="center" wrapText="1"/>
      <protection locked="0"/>
    </xf>
    <xf numFmtId="0" fontId="0" fillId="64" borderId="0" xfId="0" applyFill="1" applyAlignment="1" applyProtection="1">
      <alignment/>
      <protection locked="0"/>
    </xf>
    <xf numFmtId="41" fontId="14"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top"/>
      <protection locked="0"/>
    </xf>
    <xf numFmtId="41" fontId="29"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7"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41"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175" fontId="0" fillId="0" borderId="31" xfId="0" applyNumberFormat="1" applyFont="1" applyFill="1" applyBorder="1" applyAlignment="1" applyProtection="1">
      <alignment horizontal="right" vertical="top"/>
      <protection locked="0"/>
    </xf>
    <xf numFmtId="175" fontId="0" fillId="0" borderId="32" xfId="0" applyNumberFormat="1" applyFont="1" applyFill="1" applyBorder="1" applyAlignment="1" applyProtection="1">
      <alignment horizontal="right" vertical="top"/>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7" fontId="0" fillId="0" borderId="0" xfId="43" applyNumberFormat="1" applyFont="1" applyFill="1" applyBorder="1" applyAlignment="1" applyProtection="1">
      <alignment horizontal="right" vertical="center" wrapText="1"/>
      <protection locked="0"/>
    </xf>
    <xf numFmtId="187" fontId="7" fillId="0" borderId="0" xfId="43" applyNumberFormat="1" applyFont="1" applyFill="1" applyBorder="1" applyAlignment="1" applyProtection="1">
      <alignment horizontal="right" vertical="center" wrapText="1"/>
      <protection locked="0"/>
    </xf>
    <xf numFmtId="187"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7"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7"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5"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64" borderId="0" xfId="0" applyFill="1" applyAlignment="1" applyProtection="1">
      <alignment/>
      <protection/>
    </xf>
    <xf numFmtId="0" fontId="111" fillId="65" borderId="33" xfId="0" applyFont="1" applyFill="1" applyBorder="1" applyAlignment="1" applyProtection="1">
      <alignment horizontal="center" vertical="center" wrapText="1"/>
      <protection/>
    </xf>
    <xf numFmtId="0" fontId="111" fillId="65" borderId="34" xfId="0" applyFont="1" applyFill="1" applyBorder="1" applyAlignment="1" applyProtection="1">
      <alignment horizontal="center" vertical="center" wrapText="1"/>
      <protection/>
    </xf>
    <xf numFmtId="0" fontId="111" fillId="65" borderId="33" xfId="0" applyFont="1" applyFill="1" applyBorder="1" applyAlignment="1" applyProtection="1">
      <alignment horizontal="center" vertical="center"/>
      <protection/>
    </xf>
    <xf numFmtId="0" fontId="0" fillId="0" borderId="0" xfId="0" applyAlignment="1" applyProtection="1">
      <alignment vertical="center"/>
      <protection/>
    </xf>
    <xf numFmtId="0" fontId="0" fillId="64" borderId="0" xfId="0" applyFill="1" applyAlignment="1" applyProtection="1">
      <alignment/>
      <protection/>
    </xf>
    <xf numFmtId="0" fontId="0" fillId="64" borderId="0" xfId="0" applyFill="1" applyAlignment="1" applyProtection="1">
      <alignment horizontal="right"/>
      <protection/>
    </xf>
    <xf numFmtId="0" fontId="0" fillId="64" borderId="35" xfId="0" applyFill="1" applyBorder="1" applyAlignment="1" applyProtection="1">
      <alignment/>
      <protection/>
    </xf>
    <xf numFmtId="0" fontId="0" fillId="64" borderId="36" xfId="0" applyFill="1" applyBorder="1" applyAlignment="1" applyProtection="1">
      <alignment/>
      <protection/>
    </xf>
    <xf numFmtId="0" fontId="108" fillId="64" borderId="37" xfId="0" applyFont="1" applyFill="1" applyBorder="1" applyAlignment="1" applyProtection="1">
      <alignment horizontal="left"/>
      <protection/>
    </xf>
    <xf numFmtId="0" fontId="108" fillId="64" borderId="0" xfId="0" applyFont="1" applyFill="1" applyBorder="1" applyAlignment="1" applyProtection="1">
      <alignment horizontal="left"/>
      <protection/>
    </xf>
    <xf numFmtId="0" fontId="108" fillId="64" borderId="37" xfId="0" applyFont="1" applyFill="1" applyBorder="1" applyAlignment="1" applyProtection="1">
      <alignment horizontal="right"/>
      <protection/>
    </xf>
    <xf numFmtId="0" fontId="108" fillId="64" borderId="0" xfId="0" applyFont="1" applyFill="1" applyBorder="1" applyAlignment="1" applyProtection="1">
      <alignment horizontal="right"/>
      <protection/>
    </xf>
    <xf numFmtId="0" fontId="0" fillId="64" borderId="37" xfId="0" applyFill="1" applyBorder="1" applyAlignment="1" applyProtection="1">
      <alignment/>
      <protection/>
    </xf>
    <xf numFmtId="0" fontId="0" fillId="64" borderId="38" xfId="0" applyFill="1" applyBorder="1" applyAlignment="1" applyProtection="1">
      <alignment/>
      <protection/>
    </xf>
    <xf numFmtId="0" fontId="0" fillId="64" borderId="39" xfId="0" applyFill="1" applyBorder="1" applyAlignment="1" applyProtection="1">
      <alignment/>
      <protection/>
    </xf>
    <xf numFmtId="0" fontId="51" fillId="64" borderId="0" xfId="0" applyFont="1" applyFill="1" applyAlignment="1" applyProtection="1">
      <alignment/>
      <protection/>
    </xf>
    <xf numFmtId="0" fontId="0" fillId="64" borderId="40" xfId="0" applyFill="1" applyBorder="1" applyAlignment="1" applyProtection="1">
      <alignment/>
      <protection/>
    </xf>
    <xf numFmtId="0" fontId="0" fillId="64" borderId="41" xfId="0" applyFill="1" applyBorder="1" applyAlignment="1" applyProtection="1">
      <alignment/>
      <protection/>
    </xf>
    <xf numFmtId="2" fontId="0" fillId="64" borderId="0" xfId="0" applyNumberFormat="1" applyFill="1" applyBorder="1" applyAlignment="1" applyProtection="1">
      <alignment/>
      <protection/>
    </xf>
    <xf numFmtId="0" fontId="0" fillId="64" borderId="0" xfId="0" applyFill="1" applyBorder="1" applyAlignment="1" applyProtection="1">
      <alignment horizontal="center"/>
      <protection/>
    </xf>
    <xf numFmtId="0" fontId="0" fillId="64" borderId="0" xfId="0" applyFill="1" applyBorder="1" applyAlignment="1" applyProtection="1">
      <alignment/>
      <protection/>
    </xf>
    <xf numFmtId="49" fontId="0" fillId="64" borderId="42" xfId="0" applyNumberFormat="1" applyFill="1" applyBorder="1" applyAlignment="1" applyProtection="1">
      <alignment/>
      <protection/>
    </xf>
    <xf numFmtId="203" fontId="0" fillId="64" borderId="0" xfId="0" applyNumberFormat="1" applyFill="1" applyAlignment="1" applyProtection="1">
      <alignment horizontal="right"/>
      <protection/>
    </xf>
    <xf numFmtId="0" fontId="108" fillId="64" borderId="0" xfId="0" applyFont="1" applyFill="1" applyAlignment="1" applyProtection="1">
      <alignment/>
      <protection/>
    </xf>
    <xf numFmtId="0" fontId="0" fillId="64" borderId="0" xfId="0" applyFill="1" applyAlignment="1" applyProtection="1">
      <alignment horizontal="center"/>
      <protection/>
    </xf>
    <xf numFmtId="0" fontId="108" fillId="64" borderId="0" xfId="0" applyFont="1" applyFill="1" applyAlignment="1" applyProtection="1">
      <alignment horizontal="right"/>
      <protection/>
    </xf>
    <xf numFmtId="0" fontId="0" fillId="64" borderId="43" xfId="0" applyFill="1" applyBorder="1" applyAlignment="1" applyProtection="1">
      <alignment horizontal="left"/>
      <protection/>
    </xf>
    <xf numFmtId="0" fontId="0" fillId="64" borderId="0" xfId="0" applyFill="1" applyBorder="1" applyAlignment="1" applyProtection="1">
      <alignment horizontal="left" wrapText="1"/>
      <protection/>
    </xf>
    <xf numFmtId="0" fontId="0" fillId="64" borderId="0" xfId="0" applyFill="1" applyBorder="1" applyAlignment="1" applyProtection="1">
      <alignment horizontal="left"/>
      <protection/>
    </xf>
    <xf numFmtId="0" fontId="0" fillId="64" borderId="42" xfId="0" applyFill="1" applyBorder="1" applyAlignment="1" applyProtection="1">
      <alignment/>
      <protection/>
    </xf>
    <xf numFmtId="10" fontId="108" fillId="64" borderId="0" xfId="0" applyNumberFormat="1" applyFont="1" applyFill="1" applyBorder="1" applyAlignment="1" applyProtection="1">
      <alignment/>
      <protection/>
    </xf>
    <xf numFmtId="0" fontId="0" fillId="64" borderId="0" xfId="0" applyFill="1" applyBorder="1" applyAlignment="1" applyProtection="1">
      <alignment/>
      <protection/>
    </xf>
    <xf numFmtId="10" fontId="0" fillId="64" borderId="0" xfId="0" applyNumberFormat="1" applyFill="1" applyBorder="1" applyAlignment="1" applyProtection="1">
      <alignment/>
      <protection/>
    </xf>
    <xf numFmtId="2" fontId="0" fillId="64" borderId="0" xfId="0" applyNumberFormat="1" applyFill="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0" fillId="0" borderId="46" xfId="0" applyFont="1" applyBorder="1" applyAlignment="1" applyProtection="1">
      <alignment/>
      <protection/>
    </xf>
    <xf numFmtId="0" fontId="0" fillId="64" borderId="47" xfId="0" applyFill="1" applyBorder="1" applyAlignment="1" applyProtection="1">
      <alignment/>
      <protection/>
    </xf>
    <xf numFmtId="0" fontId="0" fillId="64" borderId="48" xfId="0" applyFill="1" applyBorder="1" applyAlignment="1" applyProtection="1">
      <alignment/>
      <protection/>
    </xf>
    <xf numFmtId="0" fontId="108" fillId="64" borderId="49" xfId="0" applyFont="1" applyFill="1" applyBorder="1" applyAlignment="1" applyProtection="1">
      <alignment/>
      <protection/>
    </xf>
    <xf numFmtId="0" fontId="108" fillId="64" borderId="49" xfId="0" applyFont="1" applyFill="1" applyBorder="1" applyAlignment="1" applyProtection="1">
      <alignment horizontal="right"/>
      <protection/>
    </xf>
    <xf numFmtId="0" fontId="0" fillId="64" borderId="49" xfId="0" applyFill="1" applyBorder="1" applyAlignment="1" applyProtection="1">
      <alignment/>
      <protection/>
    </xf>
    <xf numFmtId="0" fontId="0" fillId="64" borderId="50" xfId="0" applyFill="1" applyBorder="1" applyAlignment="1" applyProtection="1">
      <alignment/>
      <protection/>
    </xf>
    <xf numFmtId="0" fontId="0" fillId="64" borderId="51"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1" fillId="65" borderId="52" xfId="0" applyFont="1" applyFill="1" applyBorder="1" applyAlignment="1" applyProtection="1">
      <alignment horizontal="center" vertical="center"/>
      <protection/>
    </xf>
    <xf numFmtId="0" fontId="111" fillId="65" borderId="53" xfId="0" applyFont="1" applyFill="1" applyBorder="1" applyAlignment="1" applyProtection="1">
      <alignment horizontal="center" vertical="center" wrapText="1"/>
      <protection/>
    </xf>
    <xf numFmtId="0" fontId="111" fillId="65" borderId="54" xfId="0" applyFont="1" applyFill="1" applyBorder="1" applyAlignment="1" applyProtection="1">
      <alignment horizontal="center" vertical="center"/>
      <protection/>
    </xf>
    <xf numFmtId="2" fontId="110" fillId="66" borderId="12" xfId="0" applyNumberFormat="1" applyFont="1" applyFill="1" applyBorder="1" applyAlignment="1" applyProtection="1">
      <alignment horizontal="center"/>
      <protection/>
    </xf>
    <xf numFmtId="2" fontId="112" fillId="67" borderId="12" xfId="0" applyNumberFormat="1" applyFont="1" applyFill="1" applyBorder="1" applyAlignment="1" applyProtection="1">
      <alignment horizontal="center"/>
      <protection/>
    </xf>
    <xf numFmtId="0" fontId="11" fillId="0" borderId="55" xfId="0" applyFont="1" applyBorder="1" applyAlignment="1" applyProtection="1">
      <alignment horizontal="center" vertical="center" wrapText="1"/>
      <protection/>
    </xf>
    <xf numFmtId="0" fontId="46" fillId="0" borderId="56"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41" fontId="11" fillId="0" borderId="12" xfId="0" applyNumberFormat="1" applyFont="1" applyBorder="1" applyAlignment="1" applyProtection="1">
      <alignment/>
      <protection/>
    </xf>
    <xf numFmtId="41" fontId="24" fillId="0" borderId="12" xfId="0" applyNumberFormat="1" applyFont="1" applyBorder="1" applyAlignment="1" applyProtection="1">
      <alignment/>
      <protection/>
    </xf>
    <xf numFmtId="9" fontId="31" fillId="0" borderId="12" xfId="0" applyNumberFormat="1" applyFont="1" applyBorder="1" applyAlignment="1" applyProtection="1">
      <alignment horizontal="center"/>
      <protection/>
    </xf>
    <xf numFmtId="41" fontId="22" fillId="0" borderId="12" xfId="0" applyNumberFormat="1" applyFont="1" applyBorder="1" applyAlignment="1" applyProtection="1">
      <alignment/>
      <protection/>
    </xf>
    <xf numFmtId="41" fontId="11" fillId="0" borderId="21" xfId="0" applyNumberFormat="1" applyFont="1" applyBorder="1" applyAlignment="1" applyProtection="1">
      <alignment/>
      <protection/>
    </xf>
    <xf numFmtId="41" fontId="24" fillId="0" borderId="21" xfId="0" applyNumberFormat="1" applyFont="1" applyBorder="1" applyAlignment="1" applyProtection="1">
      <alignment/>
      <protection/>
    </xf>
    <xf numFmtId="41" fontId="22" fillId="0" borderId="21" xfId="0" applyNumberFormat="1" applyFont="1" applyBorder="1" applyAlignment="1" applyProtection="1">
      <alignment/>
      <protection/>
    </xf>
    <xf numFmtId="41" fontId="11" fillId="0" borderId="26" xfId="0" applyNumberFormat="1" applyFont="1" applyBorder="1" applyAlignment="1" applyProtection="1">
      <alignment/>
      <protection/>
    </xf>
    <xf numFmtId="9" fontId="31" fillId="0" borderId="26" xfId="0" applyNumberFormat="1" applyFont="1" applyBorder="1" applyAlignment="1" applyProtection="1">
      <alignment horizontal="center"/>
      <protection/>
    </xf>
    <xf numFmtId="41" fontId="22" fillId="0" borderId="26" xfId="0" applyNumberFormat="1" applyFont="1" applyBorder="1" applyAlignment="1" applyProtection="1">
      <alignment/>
      <protection/>
    </xf>
    <xf numFmtId="0" fontId="113" fillId="62" borderId="0" xfId="0" applyFont="1" applyFill="1" applyAlignment="1" applyProtection="1">
      <alignment/>
      <protection locked="0"/>
    </xf>
    <xf numFmtId="0" fontId="113" fillId="61" borderId="0" xfId="0" applyFont="1" applyFill="1" applyAlignment="1" applyProtection="1">
      <alignment/>
      <protection locked="0"/>
    </xf>
    <xf numFmtId="4" fontId="0" fillId="64" borderId="0" xfId="0" applyNumberFormat="1" applyFill="1" applyAlignment="1" applyProtection="1">
      <alignment/>
      <protection/>
    </xf>
    <xf numFmtId="1" fontId="0" fillId="64" borderId="57" xfId="0" applyNumberFormat="1" applyFill="1" applyBorder="1" applyAlignment="1" applyProtection="1">
      <alignment/>
      <protection/>
    </xf>
    <xf numFmtId="1" fontId="0" fillId="64" borderId="57" xfId="0" applyNumberFormat="1" applyFill="1" applyBorder="1" applyAlignment="1" applyProtection="1">
      <alignment horizontal="right"/>
      <protection/>
    </xf>
    <xf numFmtId="1" fontId="108" fillId="64" borderId="57" xfId="0" applyNumberFormat="1" applyFont="1" applyFill="1" applyBorder="1" applyAlignment="1" applyProtection="1">
      <alignment/>
      <protection/>
    </xf>
    <xf numFmtId="1" fontId="0" fillId="64" borderId="0" xfId="0" applyNumberFormat="1" applyFill="1" applyAlignment="1" applyProtection="1">
      <alignment/>
      <protection/>
    </xf>
    <xf numFmtId="1" fontId="108" fillId="64" borderId="12" xfId="0" applyNumberFormat="1" applyFont="1" applyFill="1" applyBorder="1" applyAlignment="1" applyProtection="1">
      <alignment/>
      <protection/>
    </xf>
    <xf numFmtId="1" fontId="0" fillId="68" borderId="57" xfId="0" applyNumberFormat="1" applyFill="1" applyBorder="1" applyAlignment="1" applyProtection="1">
      <alignment/>
      <protection locked="0"/>
    </xf>
    <xf numFmtId="1" fontId="110" fillId="69" borderId="12" xfId="0" applyNumberFormat="1" applyFont="1" applyFill="1" applyBorder="1" applyAlignment="1" applyProtection="1">
      <alignment horizontal="center"/>
      <protection locked="0"/>
    </xf>
    <xf numFmtId="1" fontId="112" fillId="70" borderId="12" xfId="0" applyNumberFormat="1" applyFont="1" applyFill="1" applyBorder="1" applyAlignment="1" applyProtection="1">
      <alignment horizontal="center"/>
      <protection locked="0"/>
    </xf>
    <xf numFmtId="9" fontId="0" fillId="71" borderId="57" xfId="0" applyNumberFormat="1" applyFill="1" applyBorder="1" applyAlignment="1" applyProtection="1">
      <alignment/>
      <protection locked="0"/>
    </xf>
    <xf numFmtId="9" fontId="108" fillId="72" borderId="57" xfId="54" applyFont="1" applyFill="1" applyBorder="1" applyAlignment="1" applyProtection="1">
      <alignment/>
      <protection locked="0"/>
    </xf>
    <xf numFmtId="0" fontId="0" fillId="0" borderId="0" xfId="0" applyAlignment="1" applyProtection="1">
      <alignment horizontal="left"/>
      <protection/>
    </xf>
    <xf numFmtId="0" fontId="0" fillId="64" borderId="0" xfId="0" applyFill="1" applyAlignment="1" applyProtection="1">
      <alignment horizontal="right"/>
      <protection/>
    </xf>
    <xf numFmtId="0" fontId="4" fillId="0" borderId="0" xfId="0" applyFont="1" applyBorder="1" applyAlignment="1" applyProtection="1">
      <alignment horizontal="left" vertical="center"/>
      <protection/>
    </xf>
    <xf numFmtId="0" fontId="0" fillId="0" borderId="0" xfId="0" applyFont="1" applyAlignment="1" applyProtection="1">
      <alignment horizontal="center"/>
      <protection/>
    </xf>
    <xf numFmtId="0" fontId="43" fillId="0" borderId="29" xfId="52" applyFont="1" applyFill="1" applyBorder="1" applyAlignment="1" applyProtection="1">
      <alignment/>
      <protection/>
    </xf>
    <xf numFmtId="0" fontId="0" fillId="0" borderId="0" xfId="0" applyNumberFormat="1" applyFont="1" applyFill="1" applyAlignment="1" applyProtection="1">
      <alignment horizontal="left"/>
      <protection/>
    </xf>
    <xf numFmtId="187"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41" fontId="29" fillId="0" borderId="0" xfId="0" applyNumberFormat="1" applyFont="1" applyFill="1" applyBorder="1" applyAlignment="1" applyProtection="1">
      <alignment horizontal="right"/>
      <protection/>
    </xf>
    <xf numFmtId="1" fontId="0" fillId="73" borderId="57" xfId="0" applyNumberForma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Alignment="1" applyProtection="1">
      <alignment/>
      <protection/>
    </xf>
    <xf numFmtId="187" fontId="0" fillId="0" borderId="0" xfId="43" applyNumberFormat="1" applyFont="1" applyBorder="1" applyAlignment="1" applyProtection="1">
      <alignment horizontal="left" vertical="center" wrapText="1"/>
      <protection/>
    </xf>
    <xf numFmtId="41" fontId="5" fillId="0" borderId="0" xfId="0" applyNumberFormat="1" applyFont="1" applyFill="1" applyBorder="1" applyAlignment="1" applyProtection="1">
      <alignment horizontal="right" vertical="top"/>
      <protection/>
    </xf>
    <xf numFmtId="41" fontId="29" fillId="0" borderId="0" xfId="0" applyNumberFormat="1" applyFont="1" applyFill="1" applyBorder="1" applyAlignment="1" applyProtection="1">
      <alignment horizontal="right" vertical="top"/>
      <protection/>
    </xf>
    <xf numFmtId="0" fontId="0" fillId="64" borderId="39" xfId="0" applyFill="1" applyBorder="1" applyAlignment="1" applyProtection="1">
      <alignment/>
      <protection locked="0"/>
    </xf>
    <xf numFmtId="0" fontId="0" fillId="64" borderId="51" xfId="0" applyFill="1" applyBorder="1" applyAlignment="1" applyProtection="1">
      <alignment/>
      <protection locked="0"/>
    </xf>
    <xf numFmtId="0" fontId="45" fillId="0" borderId="0" xfId="0" applyFont="1" applyAlignment="1" applyProtection="1">
      <alignment horizontal="left"/>
      <protection locked="0"/>
    </xf>
    <xf numFmtId="0" fontId="114"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5" fillId="0" borderId="0" xfId="0" applyFont="1" applyFill="1" applyAlignment="1" applyProtection="1">
      <alignment horizontal="center" vertical="center"/>
      <protection hidden="1" locked="0"/>
    </xf>
    <xf numFmtId="1" fontId="110" fillId="74" borderId="12" xfId="0" applyNumberFormat="1" applyFont="1" applyFill="1" applyBorder="1" applyAlignment="1" applyProtection="1">
      <alignment horizontal="center"/>
      <protection hidden="1"/>
    </xf>
    <xf numFmtId="9" fontId="31" fillId="0" borderId="12" xfId="54" applyFont="1" applyBorder="1" applyAlignment="1" applyProtection="1">
      <alignment horizontal="center"/>
      <protection/>
    </xf>
    <xf numFmtId="0" fontId="0" fillId="0" borderId="5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9" xfId="0" applyFill="1" applyBorder="1" applyAlignment="1" applyProtection="1">
      <alignment horizontal="left" vertical="top" wrapText="1"/>
      <protection locked="0"/>
    </xf>
    <xf numFmtId="0" fontId="8" fillId="75" borderId="13" xfId="0" applyFont="1" applyFill="1" applyBorder="1" applyAlignment="1" applyProtection="1">
      <alignment horizontal="center" vertical="center" wrapText="1"/>
      <protection locked="0"/>
    </xf>
    <xf numFmtId="0" fontId="8" fillId="76" borderId="60" xfId="0" applyFont="1" applyFill="1" applyBorder="1" applyAlignment="1" applyProtection="1">
      <alignment horizontal="center" vertical="center" wrapText="1"/>
      <protection locked="0"/>
    </xf>
    <xf numFmtId="0" fontId="0" fillId="77" borderId="13" xfId="0" applyFill="1" applyBorder="1" applyAlignment="1" applyProtection="1">
      <alignment horizontal="center" vertical="center" wrapText="1"/>
      <protection locked="0"/>
    </xf>
    <xf numFmtId="0" fontId="0" fillId="78" borderId="60" xfId="0" applyFill="1" applyBorder="1" applyAlignment="1" applyProtection="1">
      <alignment horizontal="center" vertical="center" wrapText="1"/>
      <protection locked="0"/>
    </xf>
    <xf numFmtId="0" fontId="4" fillId="0" borderId="21"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0" fillId="0" borderId="61"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0" fillId="0" borderId="63" xfId="0" applyFill="1" applyBorder="1" applyAlignment="1" applyProtection="1">
      <alignment horizontal="left" vertical="top" wrapText="1"/>
      <protection locked="0"/>
    </xf>
    <xf numFmtId="0" fontId="27" fillId="79" borderId="16" xfId="0" applyFont="1" applyFill="1" applyBorder="1" applyAlignment="1" applyProtection="1">
      <alignment horizontal="left" vertical="center" wrapText="1"/>
      <protection locked="0"/>
    </xf>
    <xf numFmtId="0" fontId="27" fillId="80" borderId="10" xfId="0" applyFont="1" applyFill="1" applyBorder="1" applyAlignment="1" applyProtection="1">
      <alignment horizontal="left" vertical="center" wrapText="1"/>
      <protection locked="0"/>
    </xf>
    <xf numFmtId="0" fontId="27" fillId="81" borderId="20" xfId="0" applyFont="1" applyFill="1" applyBorder="1" applyAlignment="1" applyProtection="1">
      <alignment horizontal="left" vertical="center" wrapText="1"/>
      <protection locked="0"/>
    </xf>
    <xf numFmtId="0" fontId="5" fillId="82" borderId="0" xfId="0" applyNumberFormat="1" applyFont="1" applyFill="1" applyBorder="1" applyAlignment="1" applyProtection="1">
      <alignment horizontal="left" vertical="center" wrapText="1"/>
      <protection locked="0"/>
    </xf>
    <xf numFmtId="0" fontId="5" fillId="83" borderId="14" xfId="0" applyNumberFormat="1" applyFont="1" applyFill="1" applyBorder="1" applyAlignment="1" applyProtection="1">
      <alignment horizontal="left" vertical="center" wrapText="1"/>
      <protection locked="0"/>
    </xf>
    <xf numFmtId="0" fontId="4" fillId="84" borderId="11" xfId="0" applyFont="1" applyFill="1" applyBorder="1" applyAlignment="1" applyProtection="1">
      <alignment horizontal="center" vertical="center" wrapText="1"/>
      <protection locked="0"/>
    </xf>
    <xf numFmtId="0" fontId="4" fillId="85" borderId="0" xfId="0" applyFont="1" applyFill="1" applyBorder="1" applyAlignment="1" applyProtection="1">
      <alignment horizontal="center" vertical="center" wrapText="1"/>
      <protection locked="0"/>
    </xf>
    <xf numFmtId="0" fontId="4" fillId="86" borderId="14" xfId="0" applyFont="1" applyFill="1" applyBorder="1" applyAlignment="1" applyProtection="1">
      <alignment horizontal="center" vertical="center" wrapText="1"/>
      <protection locked="0"/>
    </xf>
    <xf numFmtId="0" fontId="4" fillId="87" borderId="19" xfId="0" applyFont="1" applyFill="1" applyBorder="1" applyAlignment="1" applyProtection="1">
      <alignment horizontal="left" vertical="center" wrapText="1"/>
      <protection locked="0"/>
    </xf>
    <xf numFmtId="0" fontId="4" fillId="88" borderId="17" xfId="0" applyFont="1" applyFill="1" applyBorder="1" applyAlignment="1" applyProtection="1">
      <alignment horizontal="left" vertical="center" wrapText="1"/>
      <protection locked="0"/>
    </xf>
    <xf numFmtId="0" fontId="4" fillId="89" borderId="18" xfId="0" applyFont="1" applyFill="1" applyBorder="1" applyAlignment="1" applyProtection="1">
      <alignment horizontal="left" vertical="center" wrapText="1"/>
      <protection locked="0"/>
    </xf>
    <xf numFmtId="0" fontId="8" fillId="90" borderId="13" xfId="0" applyFont="1" applyFill="1" applyBorder="1" applyAlignment="1" applyProtection="1">
      <alignment horizontal="left" vertical="center" wrapText="1"/>
      <protection locked="0"/>
    </xf>
    <xf numFmtId="0" fontId="8" fillId="91" borderId="60" xfId="0" applyFont="1" applyFill="1" applyBorder="1" applyAlignment="1" applyProtection="1">
      <alignment horizontal="left" vertical="center" wrapText="1"/>
      <protection locked="0"/>
    </xf>
    <xf numFmtId="0" fontId="8" fillId="92" borderId="55"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93" borderId="64" xfId="0" applyNumberFormat="1" applyFont="1" applyFill="1" applyBorder="1" applyAlignment="1" applyProtection="1">
      <alignment horizontal="center" vertical="center" wrapText="1"/>
      <protection locked="0"/>
    </xf>
    <xf numFmtId="49" fontId="12" fillId="94" borderId="64" xfId="0" applyNumberFormat="1" applyFont="1" applyFill="1" applyBorder="1" applyAlignment="1" applyProtection="1">
      <alignment vertical="center" wrapText="1"/>
      <protection locked="0"/>
    </xf>
    <xf numFmtId="49" fontId="12" fillId="95" borderId="22"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96" borderId="0" xfId="0" applyNumberFormat="1" applyFont="1" applyFill="1" applyBorder="1" applyAlignment="1" applyProtection="1">
      <alignment horizontal="center" vertical="center" wrapText="1"/>
      <protection locked="0"/>
    </xf>
    <xf numFmtId="49" fontId="12" fillId="97"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2" fillId="98" borderId="13" xfId="0" applyFont="1" applyFill="1" applyBorder="1" applyAlignment="1" applyProtection="1">
      <alignment horizontal="center" vertical="center" wrapText="1"/>
      <protection locked="0"/>
    </xf>
    <xf numFmtId="0" fontId="12" fillId="99" borderId="6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100" borderId="65" xfId="0" applyFont="1" applyFill="1" applyBorder="1" applyAlignment="1" applyProtection="1">
      <alignment horizontal="center" vertical="center" wrapText="1"/>
      <protection locked="0"/>
    </xf>
    <xf numFmtId="0" fontId="0" fillId="101" borderId="65"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102" borderId="22" xfId="0" applyNumberFormat="1" applyFont="1" applyFill="1" applyBorder="1" applyAlignment="1" applyProtection="1">
      <alignment horizontal="left" vertical="center" wrapText="1"/>
      <protection locked="0"/>
    </xf>
    <xf numFmtId="0" fontId="4" fillId="103" borderId="22"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38" fillId="0" borderId="0" xfId="0" applyNumberFormat="1" applyFont="1" applyFill="1" applyBorder="1" applyAlignment="1" applyProtection="1">
      <alignment horizontal="left" vertical="center" wrapText="1"/>
      <protection locked="0"/>
    </xf>
    <xf numFmtId="49" fontId="41" fillId="0" borderId="0" xfId="0" applyNumberFormat="1" applyFont="1" applyFill="1" applyAlignment="1" applyProtection="1">
      <alignment horizontal="left" vertical="center" wrapText="1"/>
      <protection locked="0"/>
    </xf>
    <xf numFmtId="0" fontId="0" fillId="0" borderId="66" xfId="0" applyFill="1" applyBorder="1" applyAlignment="1" applyProtection="1">
      <alignment horizontal="left" vertical="top" wrapText="1"/>
      <protection locked="0"/>
    </xf>
    <xf numFmtId="0" fontId="0" fillId="0" borderId="67" xfId="0" applyFill="1" applyBorder="1" applyAlignment="1" applyProtection="1">
      <alignment horizontal="left" vertical="top" wrapText="1"/>
      <protection locked="0"/>
    </xf>
    <xf numFmtId="0" fontId="0" fillId="0" borderId="68" xfId="0" applyFill="1" applyBorder="1" applyAlignment="1" applyProtection="1">
      <alignment horizontal="left" vertical="top"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49" fontId="36" fillId="104" borderId="22" xfId="0" applyNumberFormat="1" applyFont="1" applyFill="1" applyBorder="1" applyAlignment="1" applyProtection="1">
      <alignment horizontal="center" vertical="center"/>
      <protection locked="0"/>
    </xf>
    <xf numFmtId="49" fontId="37" fillId="105" borderId="22" xfId="0" applyNumberFormat="1" applyFont="1" applyFill="1" applyBorder="1" applyAlignment="1" applyProtection="1">
      <alignment horizontal="center" vertical="center"/>
      <protection locked="0"/>
    </xf>
    <xf numFmtId="0" fontId="5" fillId="106" borderId="0" xfId="0" applyFont="1" applyFill="1" applyBorder="1" applyAlignment="1" applyProtection="1">
      <alignment horizontal="right" vertical="center" wrapText="1"/>
      <protection locked="0"/>
    </xf>
    <xf numFmtId="0" fontId="0" fillId="106" borderId="0" xfId="0" applyFill="1" applyAlignment="1" applyProtection="1">
      <alignment horizontal="right" vertical="center" wrapText="1"/>
      <protection locked="0"/>
    </xf>
    <xf numFmtId="0" fontId="4" fillId="0" borderId="6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4" fillId="107"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5" fillId="108" borderId="0" xfId="0" applyFont="1" applyFill="1" applyBorder="1" applyAlignment="1" applyProtection="1">
      <alignment horizontal="center"/>
      <protection/>
    </xf>
    <xf numFmtId="0" fontId="14" fillId="0" borderId="13" xfId="0" applyFont="1" applyBorder="1" applyAlignment="1" applyProtection="1">
      <alignment horizontal="center"/>
      <protection/>
    </xf>
    <xf numFmtId="0" fontId="14" fillId="0" borderId="55" xfId="0" applyFont="1" applyBorder="1" applyAlignment="1" applyProtection="1">
      <alignment horizontal="center"/>
      <protection/>
    </xf>
    <xf numFmtId="0" fontId="14" fillId="0" borderId="13" xfId="0" applyNumberFormat="1" applyFont="1" applyFill="1" applyBorder="1" applyAlignment="1" applyProtection="1">
      <alignment horizontal="center"/>
      <protection/>
    </xf>
    <xf numFmtId="0" fontId="14" fillId="0" borderId="60" xfId="0" applyNumberFormat="1" applyFont="1" applyFill="1" applyBorder="1" applyAlignment="1" applyProtection="1">
      <alignment horizontal="center"/>
      <protection/>
    </xf>
    <xf numFmtId="0" fontId="14" fillId="0" borderId="55" xfId="0" applyNumberFormat="1" applyFont="1" applyFill="1" applyBorder="1" applyAlignment="1" applyProtection="1">
      <alignment horizontal="center"/>
      <protection/>
    </xf>
    <xf numFmtId="0" fontId="75" fillId="0" borderId="13" xfId="0" applyFont="1" applyBorder="1" applyAlignment="1" applyProtection="1">
      <alignment horizontal="center" vertical="center"/>
      <protection/>
    </xf>
    <xf numFmtId="0" fontId="75" fillId="0" borderId="60" xfId="0" applyFont="1" applyBorder="1" applyAlignment="1" applyProtection="1">
      <alignment horizontal="center" vertical="center"/>
      <protection/>
    </xf>
    <xf numFmtId="0" fontId="75" fillId="0" borderId="55" xfId="0" applyFont="1" applyBorder="1" applyAlignment="1" applyProtection="1">
      <alignment horizontal="center" vertical="center"/>
      <protection/>
    </xf>
    <xf numFmtId="49" fontId="12" fillId="0" borderId="0" xfId="0" applyNumberFormat="1" applyFont="1" applyAlignment="1" applyProtection="1">
      <alignment horizontal="left"/>
      <protection/>
    </xf>
    <xf numFmtId="0" fontId="12" fillId="0" borderId="0" xfId="0" applyNumberFormat="1" applyFont="1" applyAlignment="1" applyProtection="1">
      <alignment horizontal="left"/>
      <protection/>
    </xf>
    <xf numFmtId="0" fontId="0" fillId="0" borderId="13" xfId="0" applyBorder="1" applyAlignment="1" applyProtection="1">
      <alignment horizontal="center" wrapText="1"/>
      <protection/>
    </xf>
    <xf numFmtId="0" fontId="0" fillId="0" borderId="60" xfId="0" applyBorder="1" applyAlignment="1" applyProtection="1">
      <alignment horizontal="center" wrapText="1"/>
      <protection/>
    </xf>
    <xf numFmtId="0" fontId="0" fillId="0" borderId="55" xfId="0" applyBorder="1" applyAlignment="1" applyProtection="1">
      <alignment horizontal="center" wrapText="1"/>
      <protection/>
    </xf>
    <xf numFmtId="0" fontId="116" fillId="65" borderId="69" xfId="0" applyFont="1" applyFill="1" applyBorder="1" applyAlignment="1" applyProtection="1">
      <alignment horizontal="center" vertical="center" wrapText="1"/>
      <protection/>
    </xf>
    <xf numFmtId="0" fontId="116" fillId="65" borderId="70" xfId="0" applyFont="1" applyFill="1" applyBorder="1" applyAlignment="1" applyProtection="1">
      <alignment horizontal="center" vertical="center" wrapText="1"/>
      <protection/>
    </xf>
    <xf numFmtId="0" fontId="116" fillId="65" borderId="71" xfId="0" applyFont="1" applyFill="1" applyBorder="1" applyAlignment="1" applyProtection="1">
      <alignment horizontal="center" vertical="center" wrapText="1"/>
      <protection/>
    </xf>
    <xf numFmtId="0" fontId="116" fillId="65" borderId="72" xfId="0" applyFont="1" applyFill="1" applyBorder="1" applyAlignment="1" applyProtection="1">
      <alignment horizontal="center" vertical="center" wrapText="1"/>
      <protection/>
    </xf>
    <xf numFmtId="0" fontId="116" fillId="65" borderId="73" xfId="0"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protection hidden="1"/>
    </xf>
    <xf numFmtId="0" fontId="14" fillId="0" borderId="55" xfId="0" applyNumberFormat="1" applyFont="1" applyFill="1" applyBorder="1" applyAlignment="1" applyProtection="1">
      <alignment horizontal="center"/>
      <protection hidden="1"/>
    </xf>
    <xf numFmtId="0" fontId="116" fillId="65" borderId="74" xfId="0" applyFont="1" applyFill="1" applyBorder="1" applyAlignment="1" applyProtection="1">
      <alignment horizontal="center" vertical="center" wrapText="1"/>
      <protection/>
    </xf>
    <xf numFmtId="0" fontId="116" fillId="65" borderId="75" xfId="0" applyFont="1" applyFill="1" applyBorder="1" applyAlignment="1" applyProtection="1">
      <alignment horizontal="center" vertical="center" wrapText="1"/>
      <protection/>
    </xf>
    <xf numFmtId="0" fontId="116" fillId="65" borderId="76" xfId="0" applyFont="1" applyFill="1" applyBorder="1" applyAlignment="1" applyProtection="1">
      <alignment horizontal="center" vertical="center" wrapText="1"/>
      <protection/>
    </xf>
    <xf numFmtId="0" fontId="116" fillId="65" borderId="77" xfId="0" applyFont="1" applyFill="1" applyBorder="1" applyAlignment="1" applyProtection="1">
      <alignment horizontal="center" vertical="center"/>
      <protection/>
    </xf>
    <xf numFmtId="0" fontId="116" fillId="65" borderId="72" xfId="0" applyFont="1" applyFill="1" applyBorder="1" applyAlignment="1" applyProtection="1">
      <alignment horizontal="center" vertical="center"/>
      <protection/>
    </xf>
    <xf numFmtId="0" fontId="78" fillId="109" borderId="13" xfId="0" applyFont="1" applyFill="1" applyBorder="1" applyAlignment="1" applyProtection="1">
      <alignment horizontal="center" vertical="center" wrapText="1"/>
      <protection/>
    </xf>
    <xf numFmtId="0" fontId="78" fillId="110" borderId="60" xfId="0" applyFont="1" applyFill="1" applyBorder="1" applyAlignment="1" applyProtection="1">
      <alignment horizontal="center" vertical="center" wrapText="1"/>
      <protection/>
    </xf>
    <xf numFmtId="0" fontId="78" fillId="111" borderId="55" xfId="0" applyFont="1" applyFill="1" applyBorder="1" applyAlignment="1" applyProtection="1">
      <alignment horizontal="center" vertical="center" wrapText="1"/>
      <protection/>
    </xf>
    <xf numFmtId="0" fontId="116" fillId="65" borderId="78" xfId="0" applyFont="1" applyFill="1" applyBorder="1" applyAlignment="1" applyProtection="1">
      <alignment horizontal="center" vertical="center"/>
      <protection/>
    </xf>
    <xf numFmtId="0" fontId="116" fillId="65" borderId="79" xfId="0" applyFont="1" applyFill="1" applyBorder="1" applyAlignment="1" applyProtection="1">
      <alignment horizontal="center" vertical="center"/>
      <protection/>
    </xf>
    <xf numFmtId="0" fontId="5" fillId="112" borderId="0" xfId="0" applyFont="1" applyFill="1" applyBorder="1" applyAlignment="1" applyProtection="1">
      <alignment horizontal="left"/>
      <protection/>
    </xf>
    <xf numFmtId="49" fontId="4" fillId="113" borderId="0" xfId="0" applyNumberFormat="1" applyFont="1" applyFill="1" applyBorder="1" applyAlignment="1" applyProtection="1">
      <alignment horizontal="left" vertical="top" wrapText="1"/>
      <protection locked="0"/>
    </xf>
    <xf numFmtId="49" fontId="4" fillId="114" borderId="0" xfId="0" applyNumberFormat="1" applyFont="1" applyFill="1" applyBorder="1" applyAlignment="1" applyProtection="1">
      <alignment horizontal="left"/>
      <protection locked="0"/>
    </xf>
    <xf numFmtId="49" fontId="4" fillId="115" borderId="0" xfId="0" applyNumberFormat="1" applyFont="1" applyFill="1" applyAlignment="1" applyProtection="1">
      <alignment horizontal="left" vertical="center"/>
      <protection locked="0"/>
    </xf>
    <xf numFmtId="0" fontId="5" fillId="116"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0" fillId="117" borderId="13" xfId="0" applyFont="1" applyFill="1" applyBorder="1" applyAlignment="1" applyProtection="1">
      <alignment vertical="top" wrapText="1"/>
      <protection locked="0"/>
    </xf>
    <xf numFmtId="0" fontId="0" fillId="118" borderId="60" xfId="0" applyFill="1" applyBorder="1" applyAlignment="1" applyProtection="1">
      <alignment vertical="top" wrapText="1"/>
      <protection locked="0"/>
    </xf>
    <xf numFmtId="0" fontId="0" fillId="119" borderId="55" xfId="0" applyFill="1" applyBorder="1" applyAlignment="1" applyProtection="1">
      <alignment vertical="top" wrapText="1"/>
      <protection locked="0"/>
    </xf>
    <xf numFmtId="0" fontId="0" fillId="0" borderId="0" xfId="0" applyFont="1" applyFill="1" applyAlignment="1" applyProtection="1">
      <alignment horizontal="left" vertical="top" wrapText="1"/>
      <protection/>
    </xf>
    <xf numFmtId="0" fontId="5" fillId="120" borderId="0" xfId="0" applyFont="1" applyFill="1" applyAlignment="1" applyProtection="1">
      <alignment horizontal="left"/>
      <protection/>
    </xf>
    <xf numFmtId="0" fontId="4" fillId="121" borderId="0" xfId="0" applyFont="1" applyFill="1" applyBorder="1" applyAlignment="1" applyProtection="1">
      <alignment horizontal="center"/>
      <protection locked="0"/>
    </xf>
    <xf numFmtId="0" fontId="4" fillId="122" borderId="0" xfId="0" applyNumberFormat="1" applyFont="1" applyFill="1" applyBorder="1" applyAlignment="1" applyProtection="1">
      <alignment horizontal="center" wrapText="1"/>
      <protection locked="0"/>
    </xf>
    <xf numFmtId="0" fontId="5" fillId="123" borderId="0" xfId="0" applyFont="1" applyFill="1" applyBorder="1" applyAlignment="1" applyProtection="1">
      <alignment horizontal="left" vertical="center"/>
      <protection/>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4" fillId="124" borderId="0" xfId="0" applyFont="1" applyFill="1" applyBorder="1" applyAlignment="1" applyProtection="1">
      <alignment horizontal="left" vertical="center" wrapText="1"/>
      <protection locked="0"/>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4" fillId="125" borderId="0" xfId="0" applyNumberFormat="1" applyFont="1" applyFill="1" applyBorder="1" applyAlignment="1" applyProtection="1">
      <alignment horizontal="left" wrapText="1"/>
      <protection locked="0"/>
    </xf>
    <xf numFmtId="0" fontId="14" fillId="0" borderId="0" xfId="0" applyFont="1" applyAlignment="1" applyProtection="1">
      <alignment horizontal="left"/>
      <protection/>
    </xf>
    <xf numFmtId="0" fontId="0" fillId="0" borderId="0" xfId="0" applyAlignment="1" applyProtection="1">
      <alignment horizontal="left"/>
      <protection/>
    </xf>
    <xf numFmtId="0" fontId="0" fillId="126" borderId="13" xfId="0" applyFont="1" applyFill="1" applyBorder="1" applyAlignment="1" applyProtection="1">
      <alignment vertical="center"/>
      <protection/>
    </xf>
    <xf numFmtId="0" fontId="0" fillId="127" borderId="60" xfId="0" applyFill="1" applyBorder="1" applyAlignment="1" applyProtection="1">
      <alignment vertical="center"/>
      <protection/>
    </xf>
    <xf numFmtId="0" fontId="0" fillId="128" borderId="55" xfId="0"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Border="1" applyAlignment="1" applyProtection="1">
      <alignment wrapText="1"/>
      <protection/>
    </xf>
    <xf numFmtId="0" fontId="117" fillId="129" borderId="80" xfId="0" applyNumberFormat="1" applyFont="1" applyFill="1" applyBorder="1" applyAlignment="1" applyProtection="1">
      <alignment horizontal="center" vertical="center" wrapText="1"/>
      <protection/>
    </xf>
    <xf numFmtId="0" fontId="117" fillId="130" borderId="81" xfId="0" applyFont="1" applyFill="1" applyBorder="1" applyAlignment="1" applyProtection="1">
      <alignment horizontal="center"/>
      <protection/>
    </xf>
    <xf numFmtId="0" fontId="117" fillId="131" borderId="82" xfId="0" applyFont="1" applyFill="1" applyBorder="1" applyAlignment="1" applyProtection="1">
      <alignment horizontal="center"/>
      <protection/>
    </xf>
    <xf numFmtId="0" fontId="4" fillId="132" borderId="0" xfId="0" applyNumberFormat="1" applyFont="1" applyFill="1" applyBorder="1" applyAlignment="1" applyProtection="1">
      <alignment horizontal="left"/>
      <protection locked="0"/>
    </xf>
    <xf numFmtId="0" fontId="4" fillId="133" borderId="0" xfId="0" applyNumberFormat="1" applyFont="1" applyFill="1" applyAlignment="1" applyProtection="1">
      <alignment horizontal="left"/>
      <protection locked="0"/>
    </xf>
    <xf numFmtId="0" fontId="0" fillId="0" borderId="0" xfId="0" applyFont="1" applyFill="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0" fillId="0" borderId="83" xfId="0" applyBorder="1" applyAlignment="1" applyProtection="1">
      <alignment wrapText="1"/>
      <protection/>
    </xf>
    <xf numFmtId="0" fontId="0" fillId="0" borderId="0" xfId="0" applyBorder="1" applyAlignment="1" applyProtection="1">
      <alignment wrapText="1"/>
      <protection/>
    </xf>
    <xf numFmtId="0" fontId="36" fillId="134" borderId="0" xfId="0" applyFont="1" applyFill="1" applyBorder="1" applyAlignment="1" applyProtection="1">
      <alignment horizontal="left" vertical="center" wrapText="1"/>
      <protection locked="0"/>
    </xf>
    <xf numFmtId="0" fontId="44" fillId="135" borderId="0" xfId="0" applyFont="1" applyFill="1" applyBorder="1" applyAlignment="1" applyProtection="1">
      <alignment horizontal="left" vertical="center" wrapText="1"/>
      <protection locked="0"/>
    </xf>
    <xf numFmtId="0" fontId="37" fillId="136" borderId="0" xfId="0" applyFont="1" applyFill="1" applyBorder="1" applyAlignment="1" applyProtection="1">
      <alignment vertical="center" wrapText="1"/>
      <protection locked="0"/>
    </xf>
    <xf numFmtId="0" fontId="37" fillId="137" borderId="0" xfId="0" applyFont="1" applyFill="1" applyBorder="1" applyAlignment="1" applyProtection="1">
      <alignment wrapText="1"/>
      <protection locked="0"/>
    </xf>
    <xf numFmtId="0" fontId="4" fillId="138" borderId="0" xfId="0" applyNumberFormat="1" applyFont="1" applyFill="1" applyBorder="1" applyAlignment="1" applyProtection="1">
      <alignment horizontal="left" wrapText="1"/>
      <protection locked="0"/>
    </xf>
    <xf numFmtId="0" fontId="0" fillId="0" borderId="84" xfId="0" applyBorder="1" applyAlignment="1" applyProtection="1">
      <alignment wrapText="1"/>
      <protection/>
    </xf>
    <xf numFmtId="0" fontId="4" fillId="139" borderId="0" xfId="0" applyFont="1" applyFill="1" applyBorder="1" applyAlignment="1" applyProtection="1">
      <alignment horizontal="left"/>
      <protection locked="0"/>
    </xf>
    <xf numFmtId="0" fontId="4" fillId="140" borderId="0" xfId="0" applyFont="1" applyFill="1" applyAlignment="1" applyProtection="1">
      <alignment horizontal="left"/>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5" fillId="141" borderId="85" xfId="0" applyFont="1" applyFill="1" applyBorder="1" applyAlignment="1" applyProtection="1">
      <alignment horizontal="left" wrapText="1"/>
      <protection locked="0"/>
    </xf>
    <xf numFmtId="0" fontId="5" fillId="142" borderId="86" xfId="0" applyFont="1" applyFill="1" applyBorder="1" applyAlignment="1" applyProtection="1">
      <alignment horizontal="left" wrapText="1"/>
      <protection locked="0"/>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49" fontId="8" fillId="143" borderId="0" xfId="0" applyNumberFormat="1" applyFont="1" applyFill="1" applyBorder="1" applyAlignment="1" applyProtection="1">
      <alignment horizontal="left" vertical="center" wrapText="1"/>
      <protection locked="0"/>
    </xf>
    <xf numFmtId="49" fontId="36" fillId="144" borderId="0" xfId="0" applyNumberFormat="1" applyFont="1" applyFill="1" applyBorder="1" applyAlignment="1" applyProtection="1">
      <alignment horizontal="left" vertical="center" wrapText="1"/>
      <protection locked="0"/>
    </xf>
    <xf numFmtId="49" fontId="4" fillId="145" borderId="0" xfId="0" applyNumberFormat="1" applyFont="1" applyFill="1" applyBorder="1" applyAlignment="1" applyProtection="1">
      <alignment horizontal="left" wrapText="1"/>
      <protection locked="0"/>
    </xf>
    <xf numFmtId="49" fontId="4" fillId="146" borderId="0" xfId="0" applyNumberFormat="1" applyFont="1" applyFill="1" applyBorder="1" applyAlignment="1" applyProtection="1">
      <alignment horizontal="center" wrapText="1"/>
      <protection locked="0"/>
    </xf>
    <xf numFmtId="0" fontId="11" fillId="0" borderId="0" xfId="0" applyFont="1" applyBorder="1" applyAlignment="1" applyProtection="1">
      <alignment horizontal="right" vertical="center" wrapText="1"/>
      <protection locked="0"/>
    </xf>
    <xf numFmtId="0" fontId="1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5" fillId="147" borderId="86" xfId="0" applyFont="1" applyFill="1" applyBorder="1" applyAlignment="1" applyProtection="1">
      <alignment horizontal="left"/>
      <protection locked="0"/>
    </xf>
    <xf numFmtId="0" fontId="4" fillId="148" borderId="86" xfId="0" applyFont="1" applyFill="1" applyBorder="1" applyAlignment="1" applyProtection="1">
      <alignment horizontal="left"/>
      <protection locked="0"/>
    </xf>
    <xf numFmtId="0" fontId="4" fillId="149" borderId="87" xfId="0" applyFont="1" applyFill="1" applyBorder="1" applyAlignment="1" applyProtection="1">
      <alignment horizontal="left"/>
      <protection locked="0"/>
    </xf>
    <xf numFmtId="49" fontId="4" fillId="150" borderId="0" xfId="0" applyNumberFormat="1" applyFont="1" applyFill="1" applyBorder="1" applyAlignment="1" applyProtection="1">
      <alignment horizontal="left" vertical="center" wrapText="1"/>
      <protection locked="0"/>
    </xf>
    <xf numFmtId="0" fontId="0" fillId="151" borderId="0" xfId="0" applyFont="1" applyFill="1" applyBorder="1" applyAlignment="1" applyProtection="1">
      <alignment horizontal="left" vertical="center" wrapText="1"/>
      <protection locked="0"/>
    </xf>
    <xf numFmtId="0" fontId="0" fillId="152" borderId="0" xfId="0" applyFont="1" applyFill="1" applyBorder="1" applyAlignment="1" applyProtection="1">
      <alignment vertical="center" wrapText="1"/>
      <protection locked="0"/>
    </xf>
    <xf numFmtId="0" fontId="0" fillId="153" borderId="0" xfId="0" applyFill="1" applyBorder="1" applyAlignment="1" applyProtection="1">
      <alignment vertical="center" wrapText="1"/>
      <protection locked="0"/>
    </xf>
    <xf numFmtId="0" fontId="19"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0" fillId="34" borderId="0" xfId="0" applyFont="1" applyFill="1" applyBorder="1" applyAlignment="1" applyProtection="1">
      <alignment horizontal="right" vertical="center"/>
      <protection/>
    </xf>
    <xf numFmtId="49" fontId="118" fillId="154" borderId="13" xfId="0" applyNumberFormat="1" applyFont="1" applyFill="1" applyBorder="1" applyAlignment="1" applyProtection="1">
      <alignment horizontal="left" vertical="center" wrapText="1"/>
      <protection locked="0"/>
    </xf>
    <xf numFmtId="49" fontId="118" fillId="155" borderId="60" xfId="0" applyNumberFormat="1" applyFont="1" applyFill="1" applyBorder="1" applyAlignment="1" applyProtection="1">
      <alignment horizontal="left" vertical="center" wrapText="1"/>
      <protection locked="0"/>
    </xf>
    <xf numFmtId="49" fontId="118" fillId="156" borderId="5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xf>
    <xf numFmtId="49" fontId="0" fillId="0" borderId="11" xfId="0" applyNumberFormat="1" applyFont="1" applyBorder="1" applyAlignment="1" applyProtection="1">
      <alignment horizontal="right" vertical="center"/>
      <protection/>
    </xf>
    <xf numFmtId="0" fontId="4" fillId="157" borderId="14" xfId="0" applyFont="1" applyFill="1" applyBorder="1" applyAlignment="1" applyProtection="1">
      <alignment horizontal="left"/>
      <protection locked="0"/>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0" fillId="0" borderId="0" xfId="0" applyFont="1" applyAlignment="1" applyProtection="1">
      <alignment horizontal="right" wrapText="1"/>
      <protection/>
    </xf>
    <xf numFmtId="0" fontId="0" fillId="158" borderId="0" xfId="0" applyFont="1" applyFill="1" applyBorder="1" applyAlignment="1" applyProtection="1">
      <alignment horizontal="right" wrapText="1"/>
      <protection locked="0"/>
    </xf>
    <xf numFmtId="0" fontId="0" fillId="159" borderId="0" xfId="0" applyFill="1" applyAlignment="1" applyProtection="1">
      <alignment wrapText="1"/>
      <protection locked="0"/>
    </xf>
    <xf numFmtId="188" fontId="4" fillId="160" borderId="0" xfId="0" applyNumberFormat="1" applyFont="1" applyFill="1" applyBorder="1" applyAlignment="1" applyProtection="1">
      <alignment horizontal="left" vertical="center"/>
      <protection locked="0"/>
    </xf>
    <xf numFmtId="0" fontId="0" fillId="161" borderId="0" xfId="0" applyFont="1" applyFill="1" applyBorder="1" applyAlignment="1" applyProtection="1">
      <alignment horizontal="left" vertical="center"/>
      <protection locked="0"/>
    </xf>
    <xf numFmtId="0" fontId="0" fillId="64" borderId="0" xfId="0" applyFill="1" applyAlignment="1" applyProtection="1">
      <alignment horizontal="right"/>
      <protection/>
    </xf>
    <xf numFmtId="0" fontId="23" fillId="162" borderId="0" xfId="0" applyFont="1" applyFill="1" applyBorder="1" applyAlignment="1" applyProtection="1">
      <alignment horizontal="left" vertical="center" wrapText="1"/>
      <protection locked="0"/>
    </xf>
    <xf numFmtId="0" fontId="0" fillId="163" borderId="0" xfId="0" applyFill="1" applyBorder="1" applyAlignment="1" applyProtection="1">
      <alignment horizontal="left" vertical="center" wrapText="1"/>
      <protection locked="0"/>
    </xf>
    <xf numFmtId="0" fontId="116" fillId="65" borderId="34" xfId="0" applyFont="1" applyFill="1" applyBorder="1" applyAlignment="1" applyProtection="1">
      <alignment horizontal="center" vertical="center"/>
      <protection/>
    </xf>
    <xf numFmtId="0" fontId="23" fillId="0" borderId="0" xfId="0" applyFont="1" applyAlignment="1" applyProtection="1">
      <alignment vertical="center" wrapText="1"/>
      <protection/>
    </xf>
    <xf numFmtId="0" fontId="14" fillId="0" borderId="0" xfId="0" applyFont="1" applyAlignment="1" applyProtection="1">
      <alignment vertical="center" wrapText="1"/>
      <protection/>
    </xf>
    <xf numFmtId="0" fontId="23" fillId="0" borderId="0" xfId="0" applyFont="1" applyFill="1" applyBorder="1" applyAlignment="1" applyProtection="1">
      <alignment vertical="top" wrapText="1"/>
      <protection/>
    </xf>
    <xf numFmtId="0" fontId="14" fillId="0" borderId="0" xfId="0" applyFont="1" applyAlignment="1" applyProtection="1">
      <alignment wrapText="1"/>
      <protection/>
    </xf>
    <xf numFmtId="0" fontId="4" fillId="164" borderId="0" xfId="0" applyFont="1" applyFill="1" applyBorder="1" applyAlignment="1" applyProtection="1">
      <alignment horizontal="center" wrapText="1"/>
      <protection locked="0"/>
    </xf>
    <xf numFmtId="0" fontId="0" fillId="0" borderId="88" xfId="0" applyFont="1" applyFill="1" applyBorder="1" applyAlignment="1" applyProtection="1">
      <alignment horizontal="center" wrapText="1"/>
      <protection/>
    </xf>
    <xf numFmtId="0" fontId="0" fillId="0" borderId="0" xfId="0" applyAlignment="1" applyProtection="1">
      <alignment horizontal="center" wrapText="1"/>
      <protection/>
    </xf>
    <xf numFmtId="0" fontId="4" fillId="165" borderId="0" xfId="0" applyFont="1" applyFill="1" applyBorder="1" applyAlignment="1" applyProtection="1">
      <alignment wrapText="1"/>
      <protection locked="0"/>
    </xf>
    <xf numFmtId="0" fontId="4" fillId="0" borderId="0" xfId="0" applyFont="1" applyFill="1" applyBorder="1" applyAlignment="1" applyProtection="1">
      <alignment wrapText="1"/>
      <protection/>
    </xf>
    <xf numFmtId="0" fontId="4" fillId="166" borderId="85" xfId="0" applyFont="1" applyFill="1" applyBorder="1" applyAlignment="1" applyProtection="1">
      <alignment horizontal="left" wrapText="1"/>
      <protection locked="0"/>
    </xf>
    <xf numFmtId="0" fontId="4" fillId="167" borderId="86" xfId="0" applyFont="1" applyFill="1" applyBorder="1" applyAlignment="1" applyProtection="1">
      <alignment horizontal="left" wrapText="1"/>
      <protection locked="0"/>
    </xf>
    <xf numFmtId="0" fontId="0" fillId="0" borderId="0" xfId="0" applyFont="1" applyAlignment="1" applyProtection="1">
      <alignment horizontal="right" vertical="center"/>
      <protection/>
    </xf>
    <xf numFmtId="0" fontId="116" fillId="65" borderId="89" xfId="0" applyFont="1" applyFill="1" applyBorder="1" applyAlignment="1" applyProtection="1">
      <alignment horizontal="center" vertical="center"/>
      <protection/>
    </xf>
    <xf numFmtId="49" fontId="4" fillId="168" borderId="0" xfId="0" applyNumberFormat="1" applyFont="1" applyFill="1" applyAlignment="1" applyProtection="1">
      <alignment horizontal="left" wrapText="1"/>
      <protection locked="0"/>
    </xf>
    <xf numFmtId="0" fontId="81" fillId="0" borderId="13" xfId="0" applyFont="1" applyFill="1" applyBorder="1" applyAlignment="1" applyProtection="1">
      <alignment horizontal="center" vertical="center" wrapText="1"/>
      <protection/>
    </xf>
    <xf numFmtId="0" fontId="81" fillId="0" borderId="60" xfId="0" applyFont="1" applyFill="1" applyBorder="1" applyAlignment="1" applyProtection="1">
      <alignment horizontal="center" vertical="center" wrapText="1"/>
      <protection/>
    </xf>
    <xf numFmtId="0" fontId="81" fillId="0" borderId="55"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wrapText="1"/>
      <protection/>
    </xf>
    <xf numFmtId="0" fontId="4" fillId="169" borderId="0" xfId="0" applyNumberFormat="1" applyFont="1" applyFill="1" applyBorder="1" applyAlignment="1" applyProtection="1">
      <alignment horizontal="left"/>
      <protection locked="0"/>
    </xf>
    <xf numFmtId="0" fontId="4" fillId="170" borderId="0" xfId="0" applyNumberFormat="1" applyFont="1" applyFill="1" applyAlignment="1" applyProtection="1">
      <alignment horizontal="left"/>
      <protection locked="0"/>
    </xf>
    <xf numFmtId="0" fontId="0" fillId="171" borderId="0" xfId="0" applyFont="1" applyFill="1" applyAlignment="1" applyProtection="1">
      <alignment horizontal="center"/>
      <protection locked="0"/>
    </xf>
    <xf numFmtId="0" fontId="0" fillId="172" borderId="0" xfId="0" applyFont="1" applyFill="1" applyAlignment="1" applyProtection="1">
      <alignment horizontal="center" vertical="top" wrapText="1"/>
      <protection locked="0"/>
    </xf>
    <xf numFmtId="0" fontId="5" fillId="173" borderId="0" xfId="0" applyFont="1" applyFill="1" applyAlignment="1" applyProtection="1">
      <alignment horizontal="left" vertical="center"/>
      <protection/>
    </xf>
    <xf numFmtId="0" fontId="119" fillId="0" borderId="0" xfId="0" applyNumberFormat="1" applyFont="1" applyFill="1" applyBorder="1" applyAlignment="1" applyProtection="1">
      <alignment horizontal="right" vertical="center" wrapText="1"/>
      <protection/>
    </xf>
    <xf numFmtId="0" fontId="119"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74" borderId="0" xfId="0" applyNumberFormat="1" applyFont="1" applyFill="1" applyBorder="1" applyAlignment="1" applyProtection="1">
      <alignment horizontal="center" wrapText="1"/>
      <protection locked="0"/>
    </xf>
    <xf numFmtId="0" fontId="4" fillId="175" borderId="0" xfId="0" applyFont="1" applyFill="1" applyAlignment="1" applyProtection="1">
      <alignment horizontal="left" vertical="top" wrapText="1"/>
      <protection locked="0"/>
    </xf>
    <xf numFmtId="0" fontId="11" fillId="176" borderId="0" xfId="0" applyFont="1" applyFill="1" applyAlignment="1" applyProtection="1">
      <alignment horizontal="center" vertical="top" wrapText="1"/>
      <protection locked="0"/>
    </xf>
    <xf numFmtId="0" fontId="23" fillId="177" borderId="0" xfId="0" applyNumberFormat="1" applyFont="1" applyFill="1" applyBorder="1" applyAlignment="1" applyProtection="1">
      <alignment horizontal="left" vertical="center" wrapText="1"/>
      <protection locked="0"/>
    </xf>
    <xf numFmtId="0" fontId="23" fillId="178" borderId="0" xfId="0" applyFont="1" applyFill="1" applyBorder="1" applyAlignment="1" applyProtection="1">
      <alignment horizontal="left" vertical="center"/>
      <protection locked="0"/>
    </xf>
    <xf numFmtId="0" fontId="0" fillId="179" borderId="0" xfId="0" applyFill="1" applyAlignment="1" applyProtection="1">
      <alignment horizontal="left" vertical="center"/>
      <protection locked="0"/>
    </xf>
    <xf numFmtId="0" fontId="12" fillId="180" borderId="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8">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border>
        <left style="thin">
          <color rgb="FF9C0006"/>
        </left>
        <right style="thin">
          <color rgb="FF9C0006"/>
        </right>
        <top style="thin">
          <color rgb="FF9C0006"/>
        </top>
        <bottom style="thin">
          <color rgb="FF9C0006"/>
        </bottom>
      </border>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7667625</xdr:colOff>
      <xdr:row>40</xdr:row>
      <xdr:rowOff>200025</xdr:rowOff>
    </xdr:to>
    <xdr:sp>
      <xdr:nvSpPr>
        <xdr:cNvPr id="1" name="Text Box 1"/>
        <xdr:cNvSpPr txBox="1">
          <a:spLocks noChangeArrowheads="1"/>
        </xdr:cNvSpPr>
      </xdr:nvSpPr>
      <xdr:spPr>
        <a:xfrm>
          <a:off x="200025" y="142875"/>
          <a:ext cx="8372475" cy="6477000"/>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A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a:t>
          </a:r>
          <a:r>
            <a:rPr lang="en-US" cap="none" sz="1000" b="1" i="0" u="sng" baseline="0">
              <a:solidFill>
                <a:srgbClr val="000000"/>
              </a:solidFill>
              <a:latin typeface="Calibri"/>
              <a:ea typeface="Calibri"/>
              <a:cs typeface="Calibri"/>
            </a:rPr>
            <a:t>, cliquez ici</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(lien à venir)</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informations utiles se trouvent également dans la notice de remplissage du document de soumission A,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xdr:row>
      <xdr:rowOff>76200</xdr:rowOff>
    </xdr:from>
    <xdr:to>
      <xdr:col>1</xdr:col>
      <xdr:colOff>1209675</xdr:colOff>
      <xdr:row>5</xdr:row>
      <xdr:rowOff>114300</xdr:rowOff>
    </xdr:to>
    <xdr:pic>
      <xdr:nvPicPr>
        <xdr:cNvPr id="1" name="Picture 125" descr="ANR07-120"/>
        <xdr:cNvPicPr preferRelativeResize="1">
          <a:picLocks noChangeAspect="1"/>
        </xdr:cNvPicPr>
      </xdr:nvPicPr>
      <xdr:blipFill>
        <a:blip r:embed="rId1"/>
        <a:stretch>
          <a:fillRect/>
        </a:stretch>
      </xdr:blipFill>
      <xdr:spPr>
        <a:xfrm>
          <a:off x="447675" y="304800"/>
          <a:ext cx="1143000" cy="495300"/>
        </a:xfrm>
        <a:prstGeom prst="rect">
          <a:avLst/>
        </a:prstGeom>
        <a:noFill/>
        <a:ln w="9525" cmpd="sng">
          <a:noFill/>
        </a:ln>
      </xdr:spPr>
    </xdr:pic>
    <xdr:clientData/>
  </xdr:twoCellAnchor>
  <xdr:oneCellAnchor>
    <xdr:from>
      <xdr:col>1</xdr:col>
      <xdr:colOff>219075</xdr:colOff>
      <xdr:row>60</xdr:row>
      <xdr:rowOff>0</xdr:rowOff>
    </xdr:from>
    <xdr:ext cx="76200" cy="200025"/>
    <xdr:sp fLocksText="0">
      <xdr:nvSpPr>
        <xdr:cNvPr id="2"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4"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0025"/>
    <xdr:sp fLocksText="0">
      <xdr:nvSpPr>
        <xdr:cNvPr id="5" name="Text Box 20"/>
        <xdr:cNvSpPr txBox="1">
          <a:spLocks noChangeArrowheads="1"/>
        </xdr:cNvSpPr>
      </xdr:nvSpPr>
      <xdr:spPr>
        <a:xfrm>
          <a:off x="600075" y="1586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9"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0025"/>
    <xdr:sp fLocksText="0">
      <xdr:nvSpPr>
        <xdr:cNvPr id="10" name="Text Box 82"/>
        <xdr:cNvSpPr txBox="1">
          <a:spLocks noChangeArrowheads="1"/>
        </xdr:cNvSpPr>
      </xdr:nvSpPr>
      <xdr:spPr>
        <a:xfrm>
          <a:off x="600075" y="1725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0025"/>
    <xdr:sp fLocksText="0">
      <xdr:nvSpPr>
        <xdr:cNvPr id="11" name="Text Box 83"/>
        <xdr:cNvSpPr txBox="1">
          <a:spLocks noChangeArrowheads="1"/>
        </xdr:cNvSpPr>
      </xdr:nvSpPr>
      <xdr:spPr>
        <a:xfrm>
          <a:off x="600075" y="1852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19050</xdr:rowOff>
    </xdr:from>
    <xdr:to>
      <xdr:col>5</xdr:col>
      <xdr:colOff>114300</xdr:colOff>
      <xdr:row>0</xdr:row>
      <xdr:rowOff>952500</xdr:rowOff>
    </xdr:to>
    <xdr:pic>
      <xdr:nvPicPr>
        <xdr:cNvPr id="1" name="Image 3" descr="Description : ANR07-240"/>
        <xdr:cNvPicPr preferRelativeResize="1">
          <a:picLocks noChangeAspect="1"/>
        </xdr:cNvPicPr>
      </xdr:nvPicPr>
      <xdr:blipFill>
        <a:blip r:embed="rId1"/>
        <a:stretch>
          <a:fillRect/>
        </a:stretch>
      </xdr:blipFill>
      <xdr:spPr>
        <a:xfrm>
          <a:off x="990600" y="19050"/>
          <a:ext cx="17716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8478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3"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twoCellAnchor>
    <xdr:from>
      <xdr:col>2</xdr:col>
      <xdr:colOff>47625</xdr:colOff>
      <xdr:row>0</xdr:row>
      <xdr:rowOff>57150</xdr:rowOff>
    </xdr:from>
    <xdr:to>
      <xdr:col>4</xdr:col>
      <xdr:colOff>209550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57150"/>
          <a:ext cx="17430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B3:E53"/>
  <sheetViews>
    <sheetView showGridLines="0" tabSelected="1" zoomScalePageLayoutView="0" workbookViewId="0" topLeftCell="A14">
      <selection activeCell="A43" sqref="A43:IV65536"/>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70"/>
      <c r="E3" s="170"/>
    </row>
    <row r="4" spans="4:5" ht="12.75">
      <c r="D4" s="170"/>
      <c r="E4" s="170"/>
    </row>
    <row r="5" spans="4:5" ht="12.75">
      <c r="D5" s="170"/>
      <c r="E5" s="170"/>
    </row>
    <row r="6" spans="4:5" ht="12.75">
      <c r="D6" s="170"/>
      <c r="E6" s="170"/>
    </row>
    <row r="7" spans="4:5" ht="12.75">
      <c r="D7" s="170"/>
      <c r="E7" s="170"/>
    </row>
    <row r="8" spans="4:5" ht="12.75">
      <c r="D8" s="170"/>
      <c r="E8" s="170"/>
    </row>
    <row r="9" spans="4:5" ht="12.75">
      <c r="D9" s="170"/>
      <c r="E9" s="170"/>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2.75"/>
    <row r="43" ht="12.75" hidden="1"/>
    <row r="44" ht="12.75" hidden="1"/>
    <row r="45" ht="12.75" hidden="1"/>
    <row r="46" ht="12.75" hidden="1"/>
    <row r="47" ht="12.75" hidden="1"/>
    <row r="48" ht="12.75" hidden="1"/>
    <row r="49" ht="12.75" hidden="1"/>
    <row r="50" ht="12.75" hidden="1"/>
    <row r="51" ht="12.75" hidden="1"/>
    <row r="52" ht="12.75" hidden="1"/>
    <row r="53" spans="2:5" s="168" customFormat="1" ht="12.75" hidden="1">
      <c r="B53" s="167"/>
      <c r="C53" s="169"/>
      <c r="D53" s="167"/>
      <c r="E53" s="167"/>
    </row>
  </sheetData>
  <sheetProtection password="8A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15"/>
  </sheetPr>
  <dimension ref="A1:Z290"/>
  <sheetViews>
    <sheetView showGridLines="0" zoomScalePageLayoutView="0" workbookViewId="0" topLeftCell="A1">
      <selection activeCell="N148" sqref="N148"/>
    </sheetView>
  </sheetViews>
  <sheetFormatPr defaultColWidth="9.5742187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00390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5742187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7</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599"/>
      <c r="N31" s="597"/>
      <c r="Q31" s="339"/>
      <c r="S31" s="384" t="s">
        <v>207</v>
      </c>
      <c r="T31" s="384" t="s">
        <v>231</v>
      </c>
      <c r="W31" s="340" t="s">
        <v>197</v>
      </c>
      <c r="X31" s="331"/>
    </row>
    <row r="32" spans="1:24" s="18" customFormat="1" ht="12.75">
      <c r="A32" s="102"/>
      <c r="B32" s="82"/>
      <c r="C32" s="82"/>
      <c r="D32" s="93"/>
      <c r="E32" s="392"/>
      <c r="F32" s="392"/>
      <c r="G32" s="393"/>
      <c r="H32" s="102"/>
      <c r="I32" s="129"/>
      <c r="J32" s="129"/>
      <c r="K32" s="129"/>
      <c r="L32" s="129"/>
      <c r="M32" s="129"/>
      <c r="N32" s="102"/>
      <c r="Q32" s="583"/>
      <c r="S32" s="584" t="s">
        <v>210</v>
      </c>
      <c r="T32" s="584" t="s">
        <v>232</v>
      </c>
      <c r="W32" s="580" t="s">
        <v>198</v>
      </c>
      <c r="X32" s="585"/>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95"/>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Feuil11">
    <tabColor indexed="15"/>
  </sheetPr>
  <dimension ref="A1:Z290"/>
  <sheetViews>
    <sheetView showGridLines="0" zoomScalePageLayoutView="0" workbookViewId="0" topLeftCell="A1">
      <selection activeCell="G8" sqref="G8:K8"/>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8</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ht="12.75" customHeight="1">
      <c r="A100" s="493"/>
      <c r="B100" s="493"/>
      <c r="C100" s="493"/>
      <c r="D100" s="493"/>
      <c r="E100" s="493"/>
      <c r="F100" s="493"/>
      <c r="G100" s="493"/>
      <c r="H100" s="493"/>
      <c r="I100" s="493"/>
      <c r="J100" s="493"/>
      <c r="K100" s="493"/>
      <c r="L100" s="493"/>
      <c r="M100" s="497"/>
      <c r="N100" s="91"/>
      <c r="O100" s="448"/>
      <c r="P100" s="382"/>
      <c r="Q100" s="442"/>
      <c r="R100" s="440"/>
      <c r="S100" s="440"/>
      <c r="T100" s="440"/>
      <c r="U100" s="440"/>
      <c r="V100" s="440"/>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96"/>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387"/>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Feuil12">
    <tabColor indexed="15"/>
  </sheetPr>
  <dimension ref="A1:Z290"/>
  <sheetViews>
    <sheetView showGridLines="0" zoomScalePageLayoutView="0" workbookViewId="0" topLeftCell="A1">
      <selection activeCell="E133" sqref="E133"/>
    </sheetView>
  </sheetViews>
  <sheetFormatPr defaultColWidth="9.8515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71093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851562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9</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M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92"/>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486"/>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129"/>
      <c r="N31" s="597"/>
      <c r="Q31" s="339"/>
      <c r="S31" s="384" t="s">
        <v>207</v>
      </c>
      <c r="T31" s="384" t="s">
        <v>231</v>
      </c>
      <c r="W31" s="340" t="s">
        <v>197</v>
      </c>
      <c r="X31" s="331"/>
    </row>
    <row r="32" spans="1:24" s="288" customFormat="1" ht="12.75">
      <c r="A32" s="102"/>
      <c r="B32" s="82"/>
      <c r="C32" s="82"/>
      <c r="D32" s="93"/>
      <c r="E32" s="392"/>
      <c r="F32" s="392"/>
      <c r="G32" s="393"/>
      <c r="H32" s="379"/>
      <c r="I32" s="599"/>
      <c r="J32" s="599"/>
      <c r="K32" s="599"/>
      <c r="L32" s="59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s="54" customFormat="1" ht="16.5" customHeight="1">
      <c r="A99" s="493"/>
      <c r="B99" s="576"/>
      <c r="C99" s="577"/>
      <c r="D99" s="576"/>
      <c r="E99" s="577"/>
      <c r="F99" s="576"/>
      <c r="G99" s="577"/>
      <c r="H99" s="576"/>
      <c r="I99" s="576"/>
      <c r="J99" s="576"/>
      <c r="K99" s="576"/>
      <c r="L99" s="605">
        <f>B99+D99+F99+H99+I99+J99+K99</f>
        <v>0</v>
      </c>
      <c r="M99" s="204"/>
      <c r="N99" s="593"/>
      <c r="O99" s="594"/>
      <c r="P99" s="71"/>
      <c r="Q99" s="586"/>
      <c r="R99" s="587"/>
      <c r="S99" s="587"/>
      <c r="T99" s="587"/>
      <c r="U99" s="587"/>
      <c r="V99" s="587"/>
      <c r="X99" s="53"/>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Feuil13">
    <tabColor indexed="15"/>
  </sheetPr>
  <dimension ref="A1:Z290"/>
  <sheetViews>
    <sheetView showGridLines="0" zoomScalePageLayoutView="0" workbookViewId="0" topLeftCell="A4">
      <selection activeCell="G30" sqref="G30"/>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10</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M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92"/>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486"/>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12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12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48" man="1"/>
  </rowBreak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8">
      <c r="E3" s="298"/>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1">
    <tabColor indexed="42"/>
    <pageSetUpPr fitToPage="1"/>
  </sheetPr>
  <dimension ref="A1:O68"/>
  <sheetViews>
    <sheetView showGridLines="0" zoomScalePageLayoutView="0" workbookViewId="0" topLeftCell="A16">
      <selection activeCell="G25" sqref="G25"/>
    </sheetView>
  </sheetViews>
  <sheetFormatPr defaultColWidth="22.28125" defaultRowHeight="12.75" zeroHeight="1"/>
  <cols>
    <col min="1" max="1" width="5.7109375" style="260" customWidth="1"/>
    <col min="2" max="7" width="18.7109375" style="260" customWidth="1"/>
    <col min="8" max="8" width="11.28125" style="260" customWidth="1"/>
    <col min="9" max="9" width="21.00390625" style="113" hidden="1" customWidth="1"/>
    <col min="10" max="10" width="16.28125" style="113" hidden="1" customWidth="1"/>
    <col min="11" max="11" width="18.421875" style="261" hidden="1" customWidth="1"/>
    <col min="12" max="12" width="23.140625" style="261" hidden="1" customWidth="1"/>
    <col min="13" max="20" width="7.7109375" style="260" hidden="1" customWidth="1"/>
    <col min="21" max="22" width="0.13671875" style="260" customWidth="1"/>
    <col min="23" max="23" width="1.1484375" style="260" hidden="1" customWidth="1"/>
    <col min="24" max="36" width="0.13671875" style="260" hidden="1" customWidth="1"/>
    <col min="37" max="37" width="0.2890625" style="260" hidden="1" customWidth="1"/>
    <col min="38" max="122" width="0.13671875" style="260" hidden="1" customWidth="1"/>
    <col min="123" max="123" width="2.28125" style="260" hidden="1" customWidth="1"/>
    <col min="124" max="124" width="0.9921875" style="260" hidden="1" customWidth="1"/>
    <col min="125" max="138" width="4.7109375" style="260" hidden="1" customWidth="1"/>
    <col min="139" max="254" width="0" style="260" hidden="1" customWidth="1"/>
    <col min="255" max="255" width="7.00390625" style="260" customWidth="1"/>
    <col min="256" max="16384" width="22.28125" style="260" customWidth="1"/>
  </cols>
  <sheetData>
    <row r="1" spans="9:12" s="6" customFormat="1" ht="6" customHeight="1">
      <c r="I1" s="15"/>
      <c r="J1" s="15"/>
      <c r="K1" s="1"/>
      <c r="L1" s="1"/>
    </row>
    <row r="2" spans="2:14" s="6" customFormat="1" ht="12" customHeight="1">
      <c r="B2" s="614"/>
      <c r="C2" s="610" t="s">
        <v>267</v>
      </c>
      <c r="D2" s="611"/>
      <c r="E2" s="611"/>
      <c r="F2" s="620" t="s">
        <v>58</v>
      </c>
      <c r="G2" s="621"/>
      <c r="H2" s="622"/>
      <c r="I2" s="17" t="s">
        <v>38</v>
      </c>
      <c r="J2" s="16" t="s">
        <v>39</v>
      </c>
      <c r="K2" s="21" t="s">
        <v>65</v>
      </c>
      <c r="L2" s="21" t="s">
        <v>66</v>
      </c>
      <c r="N2" s="291"/>
    </row>
    <row r="3" spans="2:14" s="6" customFormat="1" ht="12" customHeight="1">
      <c r="B3" s="615"/>
      <c r="C3" s="610"/>
      <c r="D3" s="611"/>
      <c r="E3" s="611"/>
      <c r="F3" s="262" t="s">
        <v>37</v>
      </c>
      <c r="G3" s="623" t="s">
        <v>294</v>
      </c>
      <c r="H3" s="624"/>
      <c r="I3" s="292"/>
      <c r="J3" s="15"/>
      <c r="K3" s="25" t="s">
        <v>20</v>
      </c>
      <c r="L3" s="25"/>
      <c r="M3" s="6" t="s">
        <v>34</v>
      </c>
      <c r="N3" s="181"/>
    </row>
    <row r="4" spans="2:13" s="6" customFormat="1" ht="12" customHeight="1">
      <c r="B4" s="615"/>
      <c r="C4" s="612"/>
      <c r="D4" s="613"/>
      <c r="E4" s="613"/>
      <c r="F4" s="625"/>
      <c r="G4" s="626"/>
      <c r="H4" s="627"/>
      <c r="I4" s="292"/>
      <c r="J4" s="15"/>
      <c r="K4" s="25" t="s">
        <v>19</v>
      </c>
      <c r="L4" s="25"/>
      <c r="M4" s="6" t="s">
        <v>40</v>
      </c>
    </row>
    <row r="5" spans="2:12" s="6" customFormat="1" ht="12" customHeight="1">
      <c r="B5" s="615"/>
      <c r="C5" s="612"/>
      <c r="D5" s="613"/>
      <c r="E5" s="613"/>
      <c r="F5" s="628" t="s">
        <v>63</v>
      </c>
      <c r="G5" s="629"/>
      <c r="H5" s="630"/>
      <c r="I5" s="292"/>
      <c r="J5" s="15"/>
      <c r="K5" s="25" t="s">
        <v>62</v>
      </c>
      <c r="L5" s="25"/>
    </row>
    <row r="6" spans="2:12" s="6" customFormat="1" ht="24" customHeight="1">
      <c r="B6" s="616"/>
      <c r="C6" s="648" t="s">
        <v>151</v>
      </c>
      <c r="D6" s="649"/>
      <c r="E6" s="649"/>
      <c r="F6" s="631" t="s">
        <v>299</v>
      </c>
      <c r="G6" s="632"/>
      <c r="H6" s="633"/>
      <c r="I6" s="292"/>
      <c r="J6" s="15"/>
      <c r="K6" s="1"/>
      <c r="L6" s="1"/>
    </row>
    <row r="7" spans="1:9" ht="15" customHeight="1">
      <c r="A7" s="6"/>
      <c r="B7" s="634"/>
      <c r="C7" s="33"/>
      <c r="D7" s="33"/>
      <c r="E7" s="33"/>
      <c r="F7" s="33"/>
      <c r="G7" s="34"/>
      <c r="H7" s="5"/>
      <c r="I7" s="263"/>
    </row>
    <row r="8" spans="1:9" ht="15" customHeight="1">
      <c r="A8" s="6"/>
      <c r="B8" s="635"/>
      <c r="C8" s="7"/>
      <c r="D8" s="7"/>
      <c r="E8" s="7"/>
      <c r="F8" s="9"/>
      <c r="G8" s="8"/>
      <c r="H8" s="4"/>
      <c r="I8" s="265"/>
    </row>
    <row r="9" spans="1:9" ht="14.25">
      <c r="A9" s="6"/>
      <c r="B9" s="635"/>
      <c r="C9" s="10"/>
      <c r="D9" s="10"/>
      <c r="E9" s="10"/>
      <c r="F9" s="10"/>
      <c r="G9" s="8"/>
      <c r="H9" s="4"/>
      <c r="I9" s="112"/>
    </row>
    <row r="10" spans="1:10" ht="24.75" customHeight="1">
      <c r="A10" s="6"/>
      <c r="B10" s="635"/>
      <c r="C10" s="646" t="s">
        <v>6</v>
      </c>
      <c r="D10" s="647"/>
      <c r="E10" s="647"/>
      <c r="F10" s="647"/>
      <c r="G10" s="31"/>
      <c r="H10" s="4"/>
      <c r="I10" s="112"/>
      <c r="J10" s="266"/>
    </row>
    <row r="11" spans="1:10" ht="15" customHeight="1">
      <c r="A11" s="6"/>
      <c r="B11" s="20"/>
      <c r="C11" s="30"/>
      <c r="D11" s="30"/>
      <c r="E11" s="30"/>
      <c r="F11" s="30"/>
      <c r="G11" s="31"/>
      <c r="H11" s="4"/>
      <c r="I11" s="112"/>
      <c r="J11" s="266"/>
    </row>
    <row r="12" spans="1:10" ht="15" customHeight="1">
      <c r="A12" s="6"/>
      <c r="B12" s="20"/>
      <c r="C12" s="30"/>
      <c r="D12" s="30"/>
      <c r="E12" s="30"/>
      <c r="F12" s="30"/>
      <c r="G12" s="31"/>
      <c r="H12" s="4"/>
      <c r="I12" s="112"/>
      <c r="J12" s="266"/>
    </row>
    <row r="13" spans="1:10" ht="14.25">
      <c r="A13" s="6"/>
      <c r="B13" s="4"/>
      <c r="C13" s="4"/>
      <c r="D13" s="4"/>
      <c r="E13" s="4"/>
      <c r="F13" s="4"/>
      <c r="G13" s="4"/>
      <c r="H13" s="4"/>
      <c r="I13" s="112"/>
      <c r="J13" s="266"/>
    </row>
    <row r="14" spans="1:9" ht="19.5" customHeight="1" thickBot="1">
      <c r="A14" s="6"/>
      <c r="B14" s="32" t="s">
        <v>21</v>
      </c>
      <c r="C14" s="671"/>
      <c r="D14" s="672"/>
      <c r="E14" s="672"/>
      <c r="F14" s="264"/>
      <c r="G14" s="267"/>
      <c r="H14" s="268"/>
      <c r="I14" s="112"/>
    </row>
    <row r="15" spans="1:9" ht="19.5" customHeight="1">
      <c r="A15" s="6"/>
      <c r="B15" s="676" t="s">
        <v>104</v>
      </c>
      <c r="C15" s="644"/>
      <c r="D15" s="645"/>
      <c r="E15" s="645"/>
      <c r="F15" s="645"/>
      <c r="G15" s="645"/>
      <c r="H15" s="268"/>
      <c r="I15" s="112"/>
    </row>
    <row r="16" spans="1:9" ht="19.5" customHeight="1" thickBot="1">
      <c r="A16" s="6"/>
      <c r="B16" s="677"/>
      <c r="C16" s="641"/>
      <c r="D16" s="641"/>
      <c r="E16" s="641"/>
      <c r="F16" s="641"/>
      <c r="G16" s="641"/>
      <c r="H16" s="268"/>
      <c r="I16" s="112"/>
    </row>
    <row r="17" spans="1:12" s="208" customFormat="1" ht="19.5" customHeight="1">
      <c r="A17" s="13"/>
      <c r="B17" s="642" t="s">
        <v>105</v>
      </c>
      <c r="C17" s="639"/>
      <c r="D17" s="640"/>
      <c r="E17" s="640"/>
      <c r="F17" s="640"/>
      <c r="G17" s="640"/>
      <c r="H17" s="268"/>
      <c r="I17" s="112"/>
      <c r="J17" s="269"/>
      <c r="K17" s="270"/>
      <c r="L17" s="270"/>
    </row>
    <row r="18" spans="1:9" ht="19.5" customHeight="1" thickBot="1">
      <c r="A18" s="6"/>
      <c r="B18" s="643"/>
      <c r="C18" s="641"/>
      <c r="D18" s="641"/>
      <c r="E18" s="641"/>
      <c r="F18" s="641"/>
      <c r="G18" s="641"/>
      <c r="H18" s="268"/>
      <c r="I18" s="112"/>
    </row>
    <row r="19" spans="1:9" ht="14.25">
      <c r="A19" s="6"/>
      <c r="B19" s="4"/>
      <c r="C19" s="271"/>
      <c r="D19" s="207"/>
      <c r="E19" s="207"/>
      <c r="F19" s="207"/>
      <c r="G19" s="207"/>
      <c r="H19" s="207"/>
      <c r="I19" s="112"/>
    </row>
    <row r="20" spans="1:15" ht="15" customHeight="1" thickBot="1">
      <c r="A20" s="6"/>
      <c r="B20" s="32" t="s">
        <v>18</v>
      </c>
      <c r="C20" s="232"/>
      <c r="D20" s="23" t="s">
        <v>17</v>
      </c>
      <c r="E20" s="207"/>
      <c r="F20" s="207"/>
      <c r="G20" s="207"/>
      <c r="H20" s="268"/>
      <c r="I20" s="272"/>
      <c r="O20" s="273"/>
    </row>
    <row r="21" spans="2:9" ht="15" customHeight="1">
      <c r="B21" s="636"/>
      <c r="C21" s="637"/>
      <c r="D21" s="637"/>
      <c r="E21" s="637"/>
      <c r="F21" s="637"/>
      <c r="G21" s="638"/>
      <c r="H21" s="268"/>
      <c r="I21" s="112"/>
    </row>
    <row r="22" spans="2:10" s="261" customFormat="1" ht="30" customHeight="1" thickBot="1">
      <c r="B22" s="208"/>
      <c r="C22" s="175" t="s">
        <v>31</v>
      </c>
      <c r="D22" s="655"/>
      <c r="E22" s="656"/>
      <c r="F22" s="656"/>
      <c r="G22" s="656"/>
      <c r="H22" s="274"/>
      <c r="I22" s="112"/>
      <c r="J22" s="113"/>
    </row>
    <row r="23" spans="2:10" s="261" customFormat="1" ht="15.75" thickBot="1">
      <c r="B23" s="207"/>
      <c r="C23" s="176" t="s">
        <v>29</v>
      </c>
      <c r="D23" s="653"/>
      <c r="E23" s="654"/>
      <c r="F23" s="654"/>
      <c r="G23" s="654"/>
      <c r="H23" s="274"/>
      <c r="I23" s="112"/>
      <c r="J23" s="113"/>
    </row>
    <row r="24" spans="2:9" ht="15.75" customHeight="1">
      <c r="B24" s="275"/>
      <c r="C24" s="12"/>
      <c r="D24" s="275"/>
      <c r="E24" s="275"/>
      <c r="F24" s="275"/>
      <c r="G24" s="274"/>
      <c r="H24" s="268"/>
      <c r="I24" s="112"/>
    </row>
    <row r="25" spans="2:9" ht="15.75" thickBot="1">
      <c r="B25" s="275"/>
      <c r="C25" s="24" t="s">
        <v>32</v>
      </c>
      <c r="D25" s="657" t="s">
        <v>20</v>
      </c>
      <c r="E25" s="658"/>
      <c r="F25" s="176" t="s">
        <v>120</v>
      </c>
      <c r="G25" s="233" t="s">
        <v>34</v>
      </c>
      <c r="H25" s="268"/>
      <c r="I25" s="112"/>
    </row>
    <row r="26" spans="2:9" ht="37.5" customHeight="1" hidden="1">
      <c r="B26" s="636"/>
      <c r="C26" s="637"/>
      <c r="D26" s="637"/>
      <c r="E26" s="637"/>
      <c r="F26" s="637"/>
      <c r="G26" s="638"/>
      <c r="H26" s="268"/>
      <c r="I26" s="112"/>
    </row>
    <row r="27" spans="2:12" s="278" customFormat="1" ht="15" customHeight="1" hidden="1" thickBot="1">
      <c r="B27" s="673" t="s">
        <v>64</v>
      </c>
      <c r="C27" s="674"/>
      <c r="D27" s="675"/>
      <c r="E27" s="675"/>
      <c r="F27" s="94"/>
      <c r="G27" s="267"/>
      <c r="H27" s="267"/>
      <c r="I27" s="211"/>
      <c r="J27" s="276"/>
      <c r="K27" s="277"/>
      <c r="L27" s="277"/>
    </row>
    <row r="28" spans="2:12" s="278" customFormat="1" ht="15" customHeight="1">
      <c r="B28" s="94"/>
      <c r="C28" s="94"/>
      <c r="D28" s="94"/>
      <c r="E28" s="94"/>
      <c r="F28" s="94"/>
      <c r="G28" s="267"/>
      <c r="H28" s="267"/>
      <c r="I28" s="211"/>
      <c r="J28" s="276"/>
      <c r="K28" s="277"/>
      <c r="L28" s="277"/>
    </row>
    <row r="29" spans="2:9" ht="15">
      <c r="B29" s="279"/>
      <c r="C29" s="280"/>
      <c r="D29" s="94"/>
      <c r="E29" s="94"/>
      <c r="F29" s="207"/>
      <c r="G29" s="268"/>
      <c r="H29" s="268"/>
      <c r="I29" s="112"/>
    </row>
    <row r="30" spans="1:10" s="13" customFormat="1" ht="15">
      <c r="A30" s="208"/>
      <c r="B30" s="600"/>
      <c r="C30" s="35"/>
      <c r="D30" s="601"/>
      <c r="E30" s="601"/>
      <c r="F30" s="4"/>
      <c r="G30" s="11"/>
      <c r="H30" s="14"/>
      <c r="I30" s="602"/>
      <c r="J30" s="602"/>
    </row>
    <row r="31" spans="2:10" s="13" customFormat="1" ht="15.75">
      <c r="B31" s="667" t="s">
        <v>169</v>
      </c>
      <c r="C31" s="668"/>
      <c r="D31" s="668"/>
      <c r="E31" s="668"/>
      <c r="F31" s="668"/>
      <c r="G31" s="668"/>
      <c r="H31" s="14"/>
      <c r="I31" s="602"/>
      <c r="J31" s="602"/>
    </row>
    <row r="32" spans="2:10" s="13" customFormat="1" ht="15.75">
      <c r="B32" s="667"/>
      <c r="C32" s="668"/>
      <c r="D32" s="668"/>
      <c r="E32" s="668"/>
      <c r="F32" s="668"/>
      <c r="G32" s="668"/>
      <c r="H32" s="14"/>
      <c r="I32" s="602"/>
      <c r="J32" s="602"/>
    </row>
    <row r="33" spans="2:10" s="13" customFormat="1" ht="38.25">
      <c r="B33" s="81"/>
      <c r="C33" s="251" t="s">
        <v>71</v>
      </c>
      <c r="D33" s="252" t="s">
        <v>72</v>
      </c>
      <c r="E33" s="253" t="s">
        <v>73</v>
      </c>
      <c r="F33" s="252" t="s">
        <v>67</v>
      </c>
      <c r="G33" s="252" t="s">
        <v>68</v>
      </c>
      <c r="H33" s="14"/>
      <c r="I33" s="602"/>
      <c r="J33" s="602"/>
    </row>
    <row r="34" spans="2:10" s="13" customFormat="1" ht="25.5">
      <c r="B34" s="257" t="s">
        <v>41</v>
      </c>
      <c r="C34" s="254">
        <f>'Part1-Coor'!E$28</f>
        <v>0</v>
      </c>
      <c r="D34" s="255" t="str">
        <f>IF('Part1-Coor'!$N$29=1,"0",IF('Part1-Coor'!$I$29="Coût Marginal",'Part1-Coor'!$J$102,'Part1-Coor'!$J$119))</f>
        <v>0</v>
      </c>
      <c r="E34" s="256" t="str">
        <f>IF('Part1-Coor'!$N$29=1,"0",IF('Part1-Coor'!$I$29="Coût Marginal",'Part1-Coor'!$F$110,'Part1-Coor'!$F$127))</f>
        <v>0</v>
      </c>
      <c r="F34" s="255">
        <f>'Part1-Coor'!$B$99</f>
        <v>0</v>
      </c>
      <c r="G34" s="255">
        <f>'Part1-Coor'!$D$99</f>
        <v>0</v>
      </c>
      <c r="H34" s="14"/>
      <c r="I34" s="602"/>
      <c r="J34" s="602"/>
    </row>
    <row r="35" spans="2:10" s="13" customFormat="1" ht="16.5" customHeight="1">
      <c r="B35" s="257" t="s">
        <v>7</v>
      </c>
      <c r="C35" s="254">
        <f>Part2!E$28</f>
        <v>0</v>
      </c>
      <c r="D35" s="255" t="str">
        <f>IF(Part2!$N$29=1,"0",IF(Part2!$I$29="Coût Marginal",Part2!$J$102,Part2!$J$119))</f>
        <v>0</v>
      </c>
      <c r="E35" s="256" t="str">
        <f>IF(Part2!$N$29=1,"0",IF(Part2!$I$29="Coût Marginal",Part2!$F$110,Part2!$F$127))</f>
        <v>0</v>
      </c>
      <c r="F35" s="255">
        <f>Part2!$B$99</f>
        <v>0</v>
      </c>
      <c r="G35" s="255">
        <f>Part2!$D$99</f>
        <v>0</v>
      </c>
      <c r="H35" s="14"/>
      <c r="I35" s="602"/>
      <c r="J35" s="602"/>
    </row>
    <row r="36" spans="2:10" s="13" customFormat="1" ht="16.5" customHeight="1">
      <c r="B36" s="257" t="s">
        <v>8</v>
      </c>
      <c r="C36" s="254">
        <f>Part3!E$28</f>
        <v>0</v>
      </c>
      <c r="D36" s="255" t="str">
        <f>IF(Part3!$N$29=1,"0",IF(Part3!$I$29="Coût Marginal",Part3!$J$102,Part3!$J$119))</f>
        <v>0</v>
      </c>
      <c r="E36" s="256" t="str">
        <f>IF(Part3!$N$29=1,"0",IF(Part3!$I$29="Coût Marginal",Part3!$F$110,Part3!$F$127))</f>
        <v>0</v>
      </c>
      <c r="F36" s="255">
        <f>Part3!$B$99</f>
        <v>0</v>
      </c>
      <c r="G36" s="255">
        <f>Part3!$D$99</f>
        <v>0</v>
      </c>
      <c r="H36" s="14"/>
      <c r="I36" s="602"/>
      <c r="J36" s="602"/>
    </row>
    <row r="37" spans="2:10" s="13" customFormat="1" ht="16.5" customHeight="1">
      <c r="B37" s="257" t="s">
        <v>9</v>
      </c>
      <c r="C37" s="254">
        <f>Part4!E$28</f>
        <v>0</v>
      </c>
      <c r="D37" s="255" t="str">
        <f>IF(Part4!$N$29=1,"0",IF(Part4!$I$29="Coût Marginal",Part4!$J$102,Part4!$J$119))</f>
        <v>0</v>
      </c>
      <c r="E37" s="256" t="str">
        <f>IF(Part4!$N$29=1,"0",IF(Part4!$I$29="Coût Marginal",Part4!$F$110,Part4!$F$127))</f>
        <v>0</v>
      </c>
      <c r="F37" s="255">
        <f>Part4!$B$99</f>
        <v>0</v>
      </c>
      <c r="G37" s="255">
        <f>Part4!$D$99</f>
        <v>0</v>
      </c>
      <c r="H37" s="14"/>
      <c r="I37" s="602"/>
      <c r="J37" s="602"/>
    </row>
    <row r="38" spans="2:10" s="13" customFormat="1" ht="16.5" customHeight="1">
      <c r="B38" s="257" t="s">
        <v>10</v>
      </c>
      <c r="C38" s="254">
        <f>Part5!E$28</f>
        <v>0</v>
      </c>
      <c r="D38" s="255" t="str">
        <f>IF(Part5!$N$29=1,"0",IF(Part5!$I$29="Coût Marginal",Part5!$J$102,Part5!$J$119))</f>
        <v>0</v>
      </c>
      <c r="E38" s="256" t="str">
        <f>IF(Part5!$N$29=1,"0",IF(Part5!$I$29="Coût Marginal",Part5!$F$110,Part5!$F$127))</f>
        <v>0</v>
      </c>
      <c r="F38" s="255">
        <f>Part5!$B$99</f>
        <v>0</v>
      </c>
      <c r="G38" s="255">
        <f>Part5!$D$99</f>
        <v>0</v>
      </c>
      <c r="H38" s="14"/>
      <c r="I38" s="602"/>
      <c r="J38" s="602"/>
    </row>
    <row r="39" spans="2:10" s="13" customFormat="1" ht="16.5" customHeight="1">
      <c r="B39" s="257" t="s">
        <v>11</v>
      </c>
      <c r="C39" s="254">
        <f>Part6!E$28</f>
        <v>0</v>
      </c>
      <c r="D39" s="255" t="str">
        <f>IF(Part6!$N$29=1,"0",IF(Part6!$I$29="Coût Marginal",Part6!$J$102,Part6!$J$119))</f>
        <v>0</v>
      </c>
      <c r="E39" s="256" t="str">
        <f>IF(Part6!$N$29=1,"0",IF(Part6!$I$29="Coût Marginal",Part6!$F$110,Part6!$F$127))</f>
        <v>0</v>
      </c>
      <c r="F39" s="255">
        <f>Part6!$B$99</f>
        <v>0</v>
      </c>
      <c r="G39" s="255">
        <f>Part6!$D$99</f>
        <v>0</v>
      </c>
      <c r="H39" s="14"/>
      <c r="I39" s="602"/>
      <c r="J39" s="602"/>
    </row>
    <row r="40" spans="2:10" s="13" customFormat="1" ht="16.5" customHeight="1">
      <c r="B40" s="257" t="s">
        <v>12</v>
      </c>
      <c r="C40" s="254">
        <f>Part7!E$28</f>
        <v>0</v>
      </c>
      <c r="D40" s="255" t="str">
        <f>IF(Part7!$N$29=1,"0",IF(Part7!$I$29="Coût Marginal",Part7!$J$102,Part7!$J$119))</f>
        <v>0</v>
      </c>
      <c r="E40" s="256" t="str">
        <f>IF(Part7!$N$29=1,"0",IF(Part7!$I$29="Coût Marginal",Part7!$F$110,Part7!$F$127))</f>
        <v>0</v>
      </c>
      <c r="F40" s="255">
        <f>Part7!$B$99</f>
        <v>0</v>
      </c>
      <c r="G40" s="255">
        <f>Part7!$D$99</f>
        <v>0</v>
      </c>
      <c r="H40" s="14"/>
      <c r="I40" s="602"/>
      <c r="J40" s="602"/>
    </row>
    <row r="41" spans="2:10" s="13" customFormat="1" ht="16.5" customHeight="1">
      <c r="B41" s="257" t="s">
        <v>13</v>
      </c>
      <c r="C41" s="254">
        <f>Part8!E$28</f>
        <v>0</v>
      </c>
      <c r="D41" s="255" t="str">
        <f>IF(Part8!$N$29=1,"0",IF(Part8!$I$29="Coût Marginal",Part8!$J$102,Part8!$J$119))</f>
        <v>0</v>
      </c>
      <c r="E41" s="256" t="str">
        <f>IF(Part8!$N$29=1,"0",IF(Part8!$I$29="Coût Marginal",Part8!$F$110,Part8!$F$127))</f>
        <v>0</v>
      </c>
      <c r="F41" s="255">
        <f>Part8!$B$99</f>
        <v>0</v>
      </c>
      <c r="G41" s="255">
        <f>Part8!$D$99</f>
        <v>0</v>
      </c>
      <c r="H41" s="14"/>
      <c r="I41" s="602"/>
      <c r="J41" s="602"/>
    </row>
    <row r="42" spans="2:12" s="13" customFormat="1" ht="16.5" customHeight="1">
      <c r="B42" s="257" t="s">
        <v>14</v>
      </c>
      <c r="C42" s="254">
        <f>Part9!E$28</f>
        <v>0</v>
      </c>
      <c r="D42" s="255" t="str">
        <f>IF(Part9!$N$29=1,"0",IF(Part9!$I$29="Coût Marginal",Part9!$J$102,Part9!$J$119))</f>
        <v>0</v>
      </c>
      <c r="E42" s="256" t="str">
        <f>IF(Part9!$N$29=1,"0",IF(Part9!$I$29="Coût Marginal",Part9!$F$110,Part9!$F$127))</f>
        <v>0</v>
      </c>
      <c r="F42" s="255">
        <f>Part9!$B$99</f>
        <v>0</v>
      </c>
      <c r="G42" s="255">
        <f>Part9!$D$99</f>
        <v>0</v>
      </c>
      <c r="H42" s="4"/>
      <c r="I42" s="14"/>
      <c r="J42" s="602"/>
      <c r="K42" s="22"/>
      <c r="L42" s="22"/>
    </row>
    <row r="43" spans="2:12" s="13" customFormat="1" ht="16.5" customHeight="1">
      <c r="B43" s="257" t="s">
        <v>16</v>
      </c>
      <c r="C43" s="254">
        <f>Part10!E$28</f>
        <v>0</v>
      </c>
      <c r="D43" s="255" t="str">
        <f>IF(Part10!$N$29=1,"0",IF(Part10!$I$29="Coût Marginal",Part10!$J$102,Part10!$J$119))</f>
        <v>0</v>
      </c>
      <c r="E43" s="256" t="str">
        <f>IF(Part10!$N$29=1,"0",IF(Part10!$I$29="Coût Marginal",Part10!$F$110,Part10!$F$127))</f>
        <v>0</v>
      </c>
      <c r="F43" s="255">
        <f>Part10!$B$99</f>
        <v>0</v>
      </c>
      <c r="G43" s="255">
        <f>Part10!$D$99</f>
        <v>0</v>
      </c>
      <c r="H43" s="4"/>
      <c r="I43" s="14"/>
      <c r="J43" s="602"/>
      <c r="K43" s="22"/>
      <c r="L43" s="22"/>
    </row>
    <row r="44" spans="2:12" s="13" customFormat="1" ht="15.75">
      <c r="B44" s="27" t="s">
        <v>74</v>
      </c>
      <c r="C44" s="35"/>
      <c r="D44" s="258">
        <f>SUM(D34:D43)</f>
        <v>0</v>
      </c>
      <c r="E44" s="259">
        <f>SUM(E34:E43)</f>
        <v>0</v>
      </c>
      <c r="F44" s="258">
        <f>SUM(F34:F43)</f>
        <v>0</v>
      </c>
      <c r="G44" s="258">
        <f>SUM(G34:G43)</f>
        <v>0</v>
      </c>
      <c r="H44" s="11"/>
      <c r="I44" s="14"/>
      <c r="J44" s="602"/>
      <c r="K44" s="22"/>
      <c r="L44" s="22"/>
    </row>
    <row r="45" spans="1:12" s="13" customFormat="1" ht="15">
      <c r="A45" s="208"/>
      <c r="B45" s="603"/>
      <c r="C45" s="35"/>
      <c r="D45" s="601"/>
      <c r="E45" s="4"/>
      <c r="F45" s="601"/>
      <c r="G45" s="4"/>
      <c r="H45" s="11"/>
      <c r="I45" s="14"/>
      <c r="J45" s="602"/>
      <c r="K45" s="22"/>
      <c r="L45" s="22"/>
    </row>
    <row r="46" spans="2:12" s="208" customFormat="1" ht="15">
      <c r="B46" s="281"/>
      <c r="C46" s="280"/>
      <c r="D46" s="94"/>
      <c r="E46" s="207"/>
      <c r="F46" s="94"/>
      <c r="G46" s="207"/>
      <c r="H46" s="268"/>
      <c r="I46" s="112"/>
      <c r="J46" s="269"/>
      <c r="K46" s="270"/>
      <c r="L46" s="270"/>
    </row>
    <row r="47" spans="2:12" s="208" customFormat="1" ht="15">
      <c r="B47" s="662">
        <f>C14</f>
        <v>0</v>
      </c>
      <c r="C47" s="663"/>
      <c r="D47" s="94"/>
      <c r="E47" s="282" t="str">
        <f>F3</f>
        <v>N° de dossier : </v>
      </c>
      <c r="F47" s="283" t="str">
        <f>G3</f>
        <v>ANR-17-</v>
      </c>
      <c r="H47" s="268"/>
      <c r="I47" s="112"/>
      <c r="J47" s="269"/>
      <c r="K47" s="270"/>
      <c r="L47" s="270"/>
    </row>
    <row r="48" spans="2:10" s="261" customFormat="1" ht="3.75" customHeight="1">
      <c r="B48" s="207"/>
      <c r="C48" s="284"/>
      <c r="D48" s="285"/>
      <c r="E48" s="285"/>
      <c r="F48" s="207"/>
      <c r="G48" s="268"/>
      <c r="H48" s="274"/>
      <c r="I48" s="112"/>
      <c r="J48" s="113"/>
    </row>
    <row r="49" spans="2:9" ht="15" customHeight="1" thickBot="1">
      <c r="B49" s="669" t="s">
        <v>75</v>
      </c>
      <c r="C49" s="678"/>
      <c r="D49" s="678"/>
      <c r="E49" s="678"/>
      <c r="F49" s="678"/>
      <c r="G49" s="679"/>
      <c r="H49" s="268"/>
      <c r="I49" s="112"/>
    </row>
    <row r="50" spans="2:15" ht="109.5" customHeight="1">
      <c r="B50" s="617"/>
      <c r="C50" s="618"/>
      <c r="D50" s="618"/>
      <c r="E50" s="618"/>
      <c r="F50" s="618"/>
      <c r="G50" s="619"/>
      <c r="H50" s="268"/>
      <c r="I50" s="112"/>
      <c r="O50" s="208"/>
    </row>
    <row r="51" spans="2:9" ht="109.5" customHeight="1">
      <c r="B51" s="607"/>
      <c r="C51" s="608"/>
      <c r="D51" s="608"/>
      <c r="E51" s="608"/>
      <c r="F51" s="608"/>
      <c r="G51" s="609"/>
      <c r="H51" s="268"/>
      <c r="I51" s="112"/>
    </row>
    <row r="52" spans="2:9" ht="109.5" customHeight="1">
      <c r="B52" s="607"/>
      <c r="C52" s="608"/>
      <c r="D52" s="608"/>
      <c r="E52" s="608"/>
      <c r="F52" s="608"/>
      <c r="G52" s="609"/>
      <c r="H52" s="268"/>
      <c r="I52" s="112"/>
    </row>
    <row r="53" spans="2:9" ht="109.5" customHeight="1" thickBot="1">
      <c r="B53" s="664"/>
      <c r="C53" s="665"/>
      <c r="D53" s="665"/>
      <c r="E53" s="665"/>
      <c r="F53" s="665"/>
      <c r="G53" s="666"/>
      <c r="H53" s="268"/>
      <c r="I53" s="112"/>
    </row>
    <row r="54" spans="2:9" ht="9" customHeight="1">
      <c r="B54" s="207"/>
      <c r="C54" s="207"/>
      <c r="D54" s="207"/>
      <c r="E54" s="207"/>
      <c r="F54" s="207"/>
      <c r="G54" s="268"/>
      <c r="H54" s="268"/>
      <c r="I54" s="112"/>
    </row>
    <row r="55" spans="2:9" ht="14.25" customHeight="1" thickBot="1">
      <c r="B55" s="669" t="s">
        <v>103</v>
      </c>
      <c r="C55" s="670"/>
      <c r="D55" s="670"/>
      <c r="E55" s="670"/>
      <c r="F55" s="670"/>
      <c r="G55" s="670"/>
      <c r="H55" s="268"/>
      <c r="I55" s="112"/>
    </row>
    <row r="56" spans="2:9" ht="109.5" customHeight="1">
      <c r="B56" s="617"/>
      <c r="C56" s="618"/>
      <c r="D56" s="618"/>
      <c r="E56" s="618"/>
      <c r="F56" s="618"/>
      <c r="G56" s="619"/>
      <c r="H56" s="268"/>
      <c r="I56" s="112"/>
    </row>
    <row r="57" spans="2:9" ht="109.5" customHeight="1">
      <c r="B57" s="607"/>
      <c r="C57" s="608"/>
      <c r="D57" s="608"/>
      <c r="E57" s="608"/>
      <c r="F57" s="608"/>
      <c r="G57" s="609"/>
      <c r="H57" s="268"/>
      <c r="I57" s="112"/>
    </row>
    <row r="58" spans="2:9" ht="109.5" customHeight="1">
      <c r="B58" s="607"/>
      <c r="C58" s="608"/>
      <c r="D58" s="608"/>
      <c r="E58" s="608"/>
      <c r="F58" s="608"/>
      <c r="G58" s="609"/>
      <c r="H58" s="268"/>
      <c r="I58" s="112"/>
    </row>
    <row r="59" spans="2:9" ht="109.5" customHeight="1" thickBot="1">
      <c r="B59" s="664"/>
      <c r="C59" s="665"/>
      <c r="D59" s="665"/>
      <c r="E59" s="665"/>
      <c r="F59" s="665"/>
      <c r="G59" s="666"/>
      <c r="H59" s="268"/>
      <c r="I59" s="112"/>
    </row>
    <row r="60" spans="2:9" ht="3.75" customHeight="1">
      <c r="B60" s="286"/>
      <c r="C60" s="286"/>
      <c r="D60" s="286"/>
      <c r="E60" s="286"/>
      <c r="F60" s="286"/>
      <c r="G60" s="268"/>
      <c r="H60" s="268"/>
      <c r="I60" s="112"/>
    </row>
    <row r="61" spans="2:10" ht="15">
      <c r="B61" s="659" t="s">
        <v>152</v>
      </c>
      <c r="C61" s="660"/>
      <c r="D61" s="660"/>
      <c r="E61" s="660"/>
      <c r="F61" s="660"/>
      <c r="G61" s="661"/>
      <c r="I61" s="287"/>
      <c r="J61" s="287"/>
    </row>
    <row r="62" spans="2:10" ht="37.5" customHeight="1">
      <c r="B62" s="650" t="s">
        <v>214</v>
      </c>
      <c r="C62" s="651"/>
      <c r="D62" s="651"/>
      <c r="E62" s="651"/>
      <c r="F62" s="651"/>
      <c r="G62" s="652"/>
      <c r="I62" s="288"/>
      <c r="J62" s="287"/>
    </row>
    <row r="63" ht="14.25">
      <c r="J63" s="265"/>
    </row>
    <row r="64" ht="14.25" hidden="1">
      <c r="I64" s="265"/>
    </row>
    <row r="65" spans="9:10" ht="15" hidden="1">
      <c r="I65" s="289"/>
      <c r="J65" s="265"/>
    </row>
    <row r="66" ht="14.25" hidden="1">
      <c r="J66" s="265"/>
    </row>
    <row r="67" ht="14.25" hidden="1">
      <c r="J67" s="265"/>
    </row>
    <row r="68" spans="9:10" ht="15" hidden="1">
      <c r="I68" s="290"/>
      <c r="J68" s="265"/>
    </row>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row r="7114" ht="14.25"/>
    <row r="7115" ht="14.25"/>
    <row r="7116" ht="14.25"/>
    <row r="7117" ht="14.25"/>
    <row r="7118" ht="14.25"/>
    <row r="7119" ht="14.25"/>
    <row r="7120" ht="14.25"/>
  </sheetData>
  <sheetProtection password="8AA6" sheet="1" objects="1" selectLockedCells="1"/>
  <mergeCells count="37">
    <mergeCell ref="B59:G59"/>
    <mergeCell ref="B56:G56"/>
    <mergeCell ref="B55:G55"/>
    <mergeCell ref="C14:E14"/>
    <mergeCell ref="B27:C27"/>
    <mergeCell ref="D27:E27"/>
    <mergeCell ref="B32:G32"/>
    <mergeCell ref="B15:B16"/>
    <mergeCell ref="B58:G58"/>
    <mergeCell ref="B49:G49"/>
    <mergeCell ref="C6:E6"/>
    <mergeCell ref="B62:G62"/>
    <mergeCell ref="D23:G23"/>
    <mergeCell ref="D22:G22"/>
    <mergeCell ref="D25:E25"/>
    <mergeCell ref="B57:G57"/>
    <mergeCell ref="B61:G61"/>
    <mergeCell ref="B47:C47"/>
    <mergeCell ref="B53:G53"/>
    <mergeCell ref="B31:G31"/>
    <mergeCell ref="B7:B10"/>
    <mergeCell ref="B26:G26"/>
    <mergeCell ref="B21:G21"/>
    <mergeCell ref="C17:G18"/>
    <mergeCell ref="B17:B18"/>
    <mergeCell ref="C15:G16"/>
    <mergeCell ref="C10:F10"/>
    <mergeCell ref="B52:G52"/>
    <mergeCell ref="C2:E5"/>
    <mergeCell ref="B2:B6"/>
    <mergeCell ref="B50:G50"/>
    <mergeCell ref="B51:G51"/>
    <mergeCell ref="F2:H2"/>
    <mergeCell ref="G3:H3"/>
    <mergeCell ref="F4:H4"/>
    <mergeCell ref="F5:H5"/>
    <mergeCell ref="F6:H6"/>
  </mergeCells>
  <conditionalFormatting sqref="C20">
    <cfRule type="cellIs" priority="1" dxfId="0"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7" r:id="rId4"/>
  <headerFooter alignWithMargins="0">
    <oddFooter>&amp;R
&amp;A &amp;P/&amp;N</oddFooter>
  </headerFooter>
  <rowBreaks count="1" manualBreakCount="1">
    <brk id="4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Feuil5">
    <tabColor indexed="13"/>
  </sheetPr>
  <dimension ref="B1:S49"/>
  <sheetViews>
    <sheetView showGridLines="0" zoomScalePageLayoutView="0" workbookViewId="0" topLeftCell="B4">
      <selection activeCell="B1" sqref="B1:F1"/>
    </sheetView>
  </sheetViews>
  <sheetFormatPr defaultColWidth="11.421875" defaultRowHeight="12.75"/>
  <cols>
    <col min="1" max="1" width="4.7109375" style="115" customWidth="1"/>
    <col min="2" max="2" width="11.421875" style="115" customWidth="1"/>
    <col min="3" max="3" width="11.7109375" style="115" hidden="1" customWidth="1"/>
    <col min="4" max="4" width="12.140625" style="115" bestFit="1" customWidth="1"/>
    <col min="5" max="12" width="11.421875" style="115" customWidth="1"/>
    <col min="13" max="13" width="13.140625" style="115" customWidth="1"/>
    <col min="14" max="19" width="11.421875" style="115" customWidth="1"/>
    <col min="20" max="20" width="12.140625" style="115" customWidth="1"/>
    <col min="21" max="16384" width="11.421875" style="115" customWidth="1"/>
  </cols>
  <sheetData>
    <row r="1" spans="2:19" s="485" customFormat="1" ht="78" customHeight="1">
      <c r="B1" s="686"/>
      <c r="C1" s="687"/>
      <c r="D1" s="687"/>
      <c r="E1" s="687"/>
      <c r="F1" s="688"/>
      <c r="G1" s="706" t="s">
        <v>287</v>
      </c>
      <c r="H1" s="707"/>
      <c r="I1" s="707"/>
      <c r="J1" s="707"/>
      <c r="K1" s="707"/>
      <c r="L1" s="707"/>
      <c r="M1" s="707"/>
      <c r="N1" s="707"/>
      <c r="O1" s="707"/>
      <c r="P1" s="707"/>
      <c r="Q1" s="707"/>
      <c r="R1" s="707"/>
      <c r="S1" s="708"/>
    </row>
    <row r="4" spans="2:19" ht="23.25">
      <c r="B4" s="544" t="s">
        <v>121</v>
      </c>
      <c r="C4" s="545"/>
      <c r="D4" s="545"/>
      <c r="E4" s="545"/>
      <c r="F4" s="545"/>
      <c r="G4" s="545"/>
      <c r="H4" s="545"/>
      <c r="I4" s="545"/>
      <c r="J4" s="545"/>
      <c r="K4" s="545"/>
      <c r="L4" s="545"/>
      <c r="M4" s="545"/>
      <c r="N4" s="545"/>
      <c r="O4" s="545"/>
      <c r="P4" s="545"/>
      <c r="Q4" s="545"/>
      <c r="R4" s="545"/>
      <c r="S4" s="545"/>
    </row>
    <row r="6" spans="4:6" ht="15">
      <c r="D6" s="243" t="s">
        <v>293</v>
      </c>
      <c r="E6" s="689">
        <f>'Fiche Identité'!C14</f>
        <v>0</v>
      </c>
      <c r="F6" s="690"/>
    </row>
    <row r="7" spans="2:15" ht="15" customHeight="1">
      <c r="B7" s="241"/>
      <c r="C7" s="241"/>
      <c r="D7" s="242"/>
      <c r="E7" s="242"/>
      <c r="F7" s="228"/>
      <c r="L7" s="215"/>
      <c r="M7" s="237"/>
      <c r="N7" s="237"/>
      <c r="O7" s="237"/>
    </row>
    <row r="8" spans="4:15" ht="12.75" customHeight="1">
      <c r="D8" s="243" t="s">
        <v>298</v>
      </c>
      <c r="E8" s="229" t="s">
        <v>294</v>
      </c>
      <c r="L8" s="238"/>
      <c r="M8" s="239"/>
      <c r="N8" s="240"/>
      <c r="O8" s="118"/>
    </row>
    <row r="9" spans="12:15" ht="15">
      <c r="L9" s="116"/>
      <c r="M9" s="62"/>
      <c r="N9" s="117"/>
      <c r="O9" s="118"/>
    </row>
    <row r="10" spans="12:15" ht="15">
      <c r="L10" s="116"/>
      <c r="M10" s="62"/>
      <c r="N10" s="117"/>
      <c r="O10" s="118"/>
    </row>
    <row r="11" spans="12:15" ht="15">
      <c r="L11" s="116"/>
      <c r="M11" s="62"/>
      <c r="N11" s="117"/>
      <c r="O11" s="118"/>
    </row>
    <row r="12" spans="12:15" ht="15">
      <c r="L12" s="116"/>
      <c r="M12" s="62"/>
      <c r="N12" s="117"/>
      <c r="O12" s="118"/>
    </row>
    <row r="13" spans="2:19" ht="15">
      <c r="B13" s="680" t="s">
        <v>122</v>
      </c>
      <c r="C13" s="680"/>
      <c r="D13" s="680"/>
      <c r="E13" s="680"/>
      <c r="F13" s="680"/>
      <c r="G13" s="680"/>
      <c r="H13" s="680"/>
      <c r="I13" s="680"/>
      <c r="J13" s="680"/>
      <c r="K13" s="680"/>
      <c r="L13" s="680"/>
      <c r="M13" s="680"/>
      <c r="N13" s="680"/>
      <c r="O13" s="680"/>
      <c r="P13" s="680"/>
      <c r="Q13" s="680"/>
      <c r="R13" s="680"/>
      <c r="S13" s="680"/>
    </row>
    <row r="14" spans="14:15" ht="15">
      <c r="N14" s="117"/>
      <c r="O14" s="118"/>
    </row>
    <row r="15" spans="4:19" ht="12.75" customHeight="1">
      <c r="D15" s="681" t="s">
        <v>71</v>
      </c>
      <c r="E15" s="682"/>
      <c r="F15" s="691" t="s">
        <v>123</v>
      </c>
      <c r="G15" s="692"/>
      <c r="H15" s="692"/>
      <c r="I15" s="692"/>
      <c r="J15" s="692"/>
      <c r="K15" s="692"/>
      <c r="L15" s="692"/>
      <c r="M15" s="692"/>
      <c r="N15" s="692"/>
      <c r="O15" s="692"/>
      <c r="P15" s="692"/>
      <c r="Q15" s="692"/>
      <c r="R15" s="692"/>
      <c r="S15" s="693"/>
    </row>
    <row r="16" spans="2:19" ht="12.75">
      <c r="B16" s="119" t="s">
        <v>124</v>
      </c>
      <c r="C16" s="120" t="s">
        <v>125</v>
      </c>
      <c r="D16" s="683">
        <f>IF('Part1-Coor'!$E$28="","",'Part1-Coor'!$E$28)</f>
      </c>
      <c r="E16" s="685"/>
      <c r="F16" s="691">
        <f>IF('Part1-Coor'!$E$27="","",'Part1-Coor'!$E$27)</f>
      </c>
      <c r="G16" s="692"/>
      <c r="H16" s="692"/>
      <c r="I16" s="692"/>
      <c r="J16" s="692"/>
      <c r="K16" s="692"/>
      <c r="L16" s="692"/>
      <c r="M16" s="692"/>
      <c r="N16" s="692"/>
      <c r="O16" s="692"/>
      <c r="P16" s="692"/>
      <c r="Q16" s="692"/>
      <c r="R16" s="692"/>
      <c r="S16" s="693"/>
    </row>
    <row r="17" spans="2:19" ht="12.75">
      <c r="B17" s="119" t="s">
        <v>7</v>
      </c>
      <c r="C17" s="120" t="s">
        <v>126</v>
      </c>
      <c r="D17" s="683">
        <f>IF(Part2!$E$28="","",Part2!$E$28)</f>
      </c>
      <c r="E17" s="685"/>
      <c r="F17" s="683">
        <f>IF(Part2!$E$27="","",Part2!$E$27)</f>
      </c>
      <c r="G17" s="684"/>
      <c r="H17" s="684"/>
      <c r="I17" s="684"/>
      <c r="J17" s="684"/>
      <c r="K17" s="684"/>
      <c r="L17" s="684"/>
      <c r="M17" s="684"/>
      <c r="N17" s="684"/>
      <c r="O17" s="684"/>
      <c r="P17" s="684"/>
      <c r="Q17" s="684"/>
      <c r="R17" s="684"/>
      <c r="S17" s="685"/>
    </row>
    <row r="18" spans="2:19" ht="12.75">
      <c r="B18" s="119" t="s">
        <v>8</v>
      </c>
      <c r="C18" s="120" t="s">
        <v>127</v>
      </c>
      <c r="D18" s="699">
        <f>IF(Part3!$E$28="","",Part3!$E$28)</f>
      </c>
      <c r="E18" s="700"/>
      <c r="F18" s="683">
        <f>IF(Part3!$E$27="","",Part3!$E$27)</f>
      </c>
      <c r="G18" s="684"/>
      <c r="H18" s="684"/>
      <c r="I18" s="684"/>
      <c r="J18" s="684"/>
      <c r="K18" s="684"/>
      <c r="L18" s="684"/>
      <c r="M18" s="684"/>
      <c r="N18" s="684"/>
      <c r="O18" s="684"/>
      <c r="P18" s="684"/>
      <c r="Q18" s="684"/>
      <c r="R18" s="684"/>
      <c r="S18" s="685"/>
    </row>
    <row r="19" spans="2:19" ht="12.75">
      <c r="B19" s="119" t="s">
        <v>9</v>
      </c>
      <c r="C19" s="120" t="s">
        <v>128</v>
      </c>
      <c r="D19" s="683">
        <f>IF(Part4!$E$28="","",Part4!$E$28)</f>
      </c>
      <c r="E19" s="685"/>
      <c r="F19" s="683">
        <f>IF(Part4!$E$27="","",Part4!$E$27)</f>
      </c>
      <c r="G19" s="684"/>
      <c r="H19" s="684"/>
      <c r="I19" s="684"/>
      <c r="J19" s="684"/>
      <c r="K19" s="684"/>
      <c r="L19" s="684"/>
      <c r="M19" s="684"/>
      <c r="N19" s="684"/>
      <c r="O19" s="684"/>
      <c r="P19" s="684"/>
      <c r="Q19" s="684"/>
      <c r="R19" s="684"/>
      <c r="S19" s="685"/>
    </row>
    <row r="20" spans="2:19" ht="12.75">
      <c r="B20" s="119" t="s">
        <v>10</v>
      </c>
      <c r="C20" s="120" t="s">
        <v>129</v>
      </c>
      <c r="D20" s="683">
        <f>IF(Part5!$E$28="","",Part5!$E$28)</f>
      </c>
      <c r="E20" s="685"/>
      <c r="F20" s="683">
        <f>IF(Part5!$E$27="","",Part5!$E$27)</f>
      </c>
      <c r="G20" s="684"/>
      <c r="H20" s="684"/>
      <c r="I20" s="684"/>
      <c r="J20" s="684"/>
      <c r="K20" s="684"/>
      <c r="L20" s="684"/>
      <c r="M20" s="684"/>
      <c r="N20" s="684"/>
      <c r="O20" s="684"/>
      <c r="P20" s="684"/>
      <c r="Q20" s="684"/>
      <c r="R20" s="684"/>
      <c r="S20" s="685"/>
    </row>
    <row r="21" spans="2:19" ht="12.75">
      <c r="B21" s="119" t="s">
        <v>11</v>
      </c>
      <c r="C21" s="120" t="s">
        <v>130</v>
      </c>
      <c r="D21" s="683">
        <f>IF(Part6!$E$28="","",Part6!$E$28)</f>
      </c>
      <c r="E21" s="685"/>
      <c r="F21" s="683">
        <f>IF(Part6!$E$27="","",Part6!$E$27)</f>
      </c>
      <c r="G21" s="684"/>
      <c r="H21" s="684"/>
      <c r="I21" s="684"/>
      <c r="J21" s="684"/>
      <c r="K21" s="684"/>
      <c r="L21" s="684"/>
      <c r="M21" s="684"/>
      <c r="N21" s="684"/>
      <c r="O21" s="684"/>
      <c r="P21" s="684"/>
      <c r="Q21" s="684"/>
      <c r="R21" s="684"/>
      <c r="S21" s="685"/>
    </row>
    <row r="22" spans="2:19" ht="12.75">
      <c r="B22" s="119" t="s">
        <v>12</v>
      </c>
      <c r="C22" s="120" t="s">
        <v>131</v>
      </c>
      <c r="D22" s="683">
        <f>IF(Part7!$E$28="","",Part7!$E$28)</f>
      </c>
      <c r="E22" s="685"/>
      <c r="F22" s="683">
        <f>IF(Part7!$E$27="","",Part7!$E$27)</f>
      </c>
      <c r="G22" s="684"/>
      <c r="H22" s="684"/>
      <c r="I22" s="684"/>
      <c r="J22" s="684"/>
      <c r="K22" s="684"/>
      <c r="L22" s="684"/>
      <c r="M22" s="684"/>
      <c r="N22" s="684"/>
      <c r="O22" s="684"/>
      <c r="P22" s="684"/>
      <c r="Q22" s="684"/>
      <c r="R22" s="684"/>
      <c r="S22" s="685"/>
    </row>
    <row r="23" spans="2:19" ht="12.75">
      <c r="B23" s="119" t="s">
        <v>13</v>
      </c>
      <c r="C23" s="120" t="s">
        <v>132</v>
      </c>
      <c r="D23" s="683">
        <f>IF(Part8!$E$28="","",Part8!$E$28)</f>
      </c>
      <c r="E23" s="685"/>
      <c r="F23" s="683">
        <f>IF(Part8!$E$27="","",Part8!$E$27)</f>
      </c>
      <c r="G23" s="684"/>
      <c r="H23" s="684"/>
      <c r="I23" s="684"/>
      <c r="J23" s="684"/>
      <c r="K23" s="684"/>
      <c r="L23" s="684"/>
      <c r="M23" s="684"/>
      <c r="N23" s="684"/>
      <c r="O23" s="684"/>
      <c r="P23" s="684"/>
      <c r="Q23" s="684"/>
      <c r="R23" s="684"/>
      <c r="S23" s="685"/>
    </row>
    <row r="24" spans="2:19" ht="12.75">
      <c r="B24" s="119" t="s">
        <v>14</v>
      </c>
      <c r="C24" s="120" t="s">
        <v>133</v>
      </c>
      <c r="D24" s="683">
        <f>IF(Part9!$E$28="","",Part9!$E$28)</f>
      </c>
      <c r="E24" s="685"/>
      <c r="F24" s="683">
        <f>IF(Part9!$E$27="","",Part9!$E$27)</f>
      </c>
      <c r="G24" s="684"/>
      <c r="H24" s="684"/>
      <c r="I24" s="684"/>
      <c r="J24" s="684"/>
      <c r="K24" s="684"/>
      <c r="L24" s="684"/>
      <c r="M24" s="684"/>
      <c r="N24" s="684"/>
      <c r="O24" s="684"/>
      <c r="P24" s="684"/>
      <c r="Q24" s="684"/>
      <c r="R24" s="684"/>
      <c r="S24" s="685"/>
    </row>
    <row r="25" spans="2:19" ht="12.75">
      <c r="B25" s="119" t="s">
        <v>16</v>
      </c>
      <c r="C25" s="120" t="s">
        <v>134</v>
      </c>
      <c r="D25" s="683">
        <f>IF(Part10!$E$28="","",Part10!$E$28)</f>
      </c>
      <c r="E25" s="685"/>
      <c r="F25" s="683">
        <f>IF(Part10!$E$27="","",Part10!$E$27)</f>
      </c>
      <c r="G25" s="684"/>
      <c r="H25" s="684"/>
      <c r="I25" s="684"/>
      <c r="J25" s="684"/>
      <c r="K25" s="684"/>
      <c r="L25" s="684"/>
      <c r="M25" s="684"/>
      <c r="N25" s="684"/>
      <c r="O25" s="684"/>
      <c r="P25" s="684"/>
      <c r="Q25" s="684"/>
      <c r="R25" s="684"/>
      <c r="S25" s="685"/>
    </row>
    <row r="26" spans="12:15" ht="15">
      <c r="L26" s="116"/>
      <c r="M26" s="62"/>
      <c r="N26" s="117"/>
      <c r="O26" s="118"/>
    </row>
    <row r="27" spans="12:15" ht="15">
      <c r="L27" s="116"/>
      <c r="M27" s="62"/>
      <c r="N27" s="117"/>
      <c r="O27" s="118"/>
    </row>
    <row r="28" spans="12:15" ht="15">
      <c r="L28" s="116"/>
      <c r="M28" s="62"/>
      <c r="N28" s="117"/>
      <c r="O28" s="118"/>
    </row>
    <row r="29" spans="9:15" ht="15">
      <c r="I29" s="121"/>
      <c r="L29" s="116"/>
      <c r="M29" s="62"/>
      <c r="N29" s="117"/>
      <c r="O29" s="118"/>
    </row>
    <row r="30" spans="2:19" ht="15">
      <c r="B30" s="680" t="s">
        <v>300</v>
      </c>
      <c r="C30" s="680"/>
      <c r="D30" s="680"/>
      <c r="E30" s="680"/>
      <c r="F30" s="680"/>
      <c r="G30" s="680"/>
      <c r="H30" s="680"/>
      <c r="I30" s="680"/>
      <c r="J30" s="680"/>
      <c r="K30" s="680"/>
      <c r="L30" s="680"/>
      <c r="M30" s="680"/>
      <c r="N30" s="680"/>
      <c r="O30" s="680"/>
      <c r="P30" s="680"/>
      <c r="Q30" s="680"/>
      <c r="R30" s="680"/>
      <c r="S30" s="680"/>
    </row>
    <row r="31" spans="4:15" ht="12.75">
      <c r="D31" s="49"/>
      <c r="E31" s="49"/>
      <c r="F31" s="51"/>
      <c r="G31" s="50"/>
      <c r="H31" s="50"/>
      <c r="I31" s="52"/>
      <c r="O31" s="121"/>
    </row>
    <row r="32" spans="2:19" ht="12.75" customHeight="1" thickBot="1">
      <c r="B32" s="121"/>
      <c r="C32" s="122"/>
      <c r="D32" s="709" t="s">
        <v>36</v>
      </c>
      <c r="E32" s="710"/>
      <c r="F32" s="710"/>
      <c r="G32" s="710"/>
      <c r="H32" s="710"/>
      <c r="I32" s="710"/>
      <c r="J32" s="701" t="s">
        <v>268</v>
      </c>
      <c r="K32" s="701" t="s">
        <v>269</v>
      </c>
      <c r="L32" s="701" t="str">
        <f>'Part1-Coor'!J96</f>
        <v>Prestations de service (et droits de PI) (€)</v>
      </c>
      <c r="M32" s="701" t="s">
        <v>270</v>
      </c>
      <c r="N32" s="701" t="s">
        <v>271</v>
      </c>
      <c r="O32" s="701" t="s">
        <v>297</v>
      </c>
      <c r="P32" s="701" t="s">
        <v>135</v>
      </c>
      <c r="Q32" s="701" t="s">
        <v>136</v>
      </c>
      <c r="R32" s="701" t="s">
        <v>5</v>
      </c>
      <c r="S32" s="694" t="s">
        <v>137</v>
      </c>
    </row>
    <row r="33" spans="2:19" ht="35.25" customHeight="1" thickBot="1">
      <c r="B33" s="121"/>
      <c r="C33" s="122"/>
      <c r="D33" s="704" t="s">
        <v>272</v>
      </c>
      <c r="E33" s="705"/>
      <c r="F33" s="697" t="s">
        <v>273</v>
      </c>
      <c r="G33" s="705"/>
      <c r="H33" s="697" t="s">
        <v>274</v>
      </c>
      <c r="I33" s="698"/>
      <c r="J33" s="702"/>
      <c r="K33" s="702"/>
      <c r="L33" s="702"/>
      <c r="M33" s="702"/>
      <c r="N33" s="702"/>
      <c r="O33" s="702"/>
      <c r="P33" s="702"/>
      <c r="Q33" s="702"/>
      <c r="R33" s="702"/>
      <c r="S33" s="695"/>
    </row>
    <row r="34" spans="2:19" ht="24">
      <c r="B34" s="121"/>
      <c r="C34" s="122"/>
      <c r="D34" s="546" t="s">
        <v>43</v>
      </c>
      <c r="E34" s="547" t="s">
        <v>275</v>
      </c>
      <c r="F34" s="548" t="s">
        <v>43</v>
      </c>
      <c r="G34" s="547" t="s">
        <v>275</v>
      </c>
      <c r="H34" s="548" t="s">
        <v>43</v>
      </c>
      <c r="I34" s="547" t="s">
        <v>275</v>
      </c>
      <c r="J34" s="703"/>
      <c r="K34" s="703"/>
      <c r="L34" s="703"/>
      <c r="M34" s="703"/>
      <c r="N34" s="703"/>
      <c r="O34" s="703"/>
      <c r="P34" s="703"/>
      <c r="Q34" s="703"/>
      <c r="R34" s="703"/>
      <c r="S34" s="696"/>
    </row>
    <row r="35" spans="2:19" s="556" customFormat="1" ht="12.75" hidden="1">
      <c r="B35" s="156"/>
      <c r="C35" s="157"/>
      <c r="D35" s="549">
        <v>100</v>
      </c>
      <c r="E35" s="550"/>
      <c r="F35" s="549">
        <v>50</v>
      </c>
      <c r="G35" s="550"/>
      <c r="H35" s="549">
        <v>100</v>
      </c>
      <c r="I35" s="550"/>
      <c r="J35" s="549">
        <v>50</v>
      </c>
      <c r="K35" s="549">
        <v>50</v>
      </c>
      <c r="L35" s="549">
        <v>100</v>
      </c>
      <c r="M35" s="549">
        <v>50</v>
      </c>
      <c r="N35" s="308">
        <f>D35+F35+H35+J35+K35+L35+M35</f>
        <v>500</v>
      </c>
      <c r="O35" s="551" t="s">
        <v>249</v>
      </c>
      <c r="P35" s="552" t="s">
        <v>168</v>
      </c>
      <c r="Q35" s="553" t="s">
        <v>250</v>
      </c>
      <c r="R35" s="554" t="s">
        <v>252</v>
      </c>
      <c r="S35" s="555" t="s">
        <v>251</v>
      </c>
    </row>
    <row r="36" spans="2:19" s="556" customFormat="1" ht="12" hidden="1">
      <c r="B36" s="156"/>
      <c r="C36" s="157"/>
      <c r="D36" s="158"/>
      <c r="E36" s="159"/>
      <c r="F36" s="123"/>
      <c r="G36" s="159"/>
      <c r="H36" s="123"/>
      <c r="I36" s="159"/>
      <c r="J36" s="123"/>
      <c r="K36" s="160"/>
      <c r="L36" s="160"/>
      <c r="M36" s="160"/>
      <c r="N36" s="161"/>
      <c r="O36" s="551" t="s">
        <v>248</v>
      </c>
      <c r="P36" s="552"/>
      <c r="Q36" s="553"/>
      <c r="R36" s="554"/>
      <c r="S36" s="555"/>
    </row>
    <row r="37" spans="2:19" ht="12.75">
      <c r="B37" s="119" t="s">
        <v>124</v>
      </c>
      <c r="C37" s="119" t="str">
        <f aca="true" t="shared" si="0" ref="C37:C46">C16</f>
        <v>Part1-Coor</v>
      </c>
      <c r="D37" s="124">
        <f>'Part1-Coor'!B$99</f>
        <v>0</v>
      </c>
      <c r="E37" s="125">
        <f>'Part1-Coor'!C$99</f>
        <v>0</v>
      </c>
      <c r="F37" s="124">
        <f>'Part1-Coor'!D$99</f>
        <v>0</v>
      </c>
      <c r="G37" s="124">
        <f>'Part1-Coor'!E$99</f>
        <v>0</v>
      </c>
      <c r="H37" s="124">
        <f>'Part1-Coor'!F$99</f>
        <v>0</v>
      </c>
      <c r="I37" s="124">
        <f>'Part1-Coor'!G$99</f>
        <v>0</v>
      </c>
      <c r="J37" s="124">
        <f>'Part1-Coor'!H$99</f>
        <v>0</v>
      </c>
      <c r="K37" s="124">
        <f>'Part1-Coor'!I$99</f>
        <v>0</v>
      </c>
      <c r="L37" s="124">
        <f>'Part1-Coor'!J$99</f>
        <v>0</v>
      </c>
      <c r="M37" s="124">
        <f>'Part1-Coor'!K$99</f>
        <v>0</v>
      </c>
      <c r="N37" s="124">
        <f>'Part1-Coor'!L$99</f>
        <v>0</v>
      </c>
      <c r="O37" s="557">
        <f>IF('Part1-Coor'!$L$29="Coût marginal",'Part1-Coor'!$F$104,IF('Part1-Coor'!$L$29="Coût complet",'Part1-Coor'!$F$123,""))</f>
      </c>
      <c r="P37" s="558" t="str">
        <f>'Fiche Identité'!D34</f>
        <v>0</v>
      </c>
      <c r="Q37" s="557" t="str">
        <f>IF('Part1-Coor'!$N$29=1,"0",IF('Part1-Coor'!$I$29="Coût Marginal",'Part1-Coor'!$J$104,'Part1-Coor'!$J$121))</f>
        <v>0</v>
      </c>
      <c r="R37" s="559" t="str">
        <f>IF('Part1-Coor'!$N$29=1,"0",IF('Part1-Coor'!$I$29="Coût Marginal",'Part1-Coor'!$J$106,'Part1-Coor'!$J$123))</f>
        <v>0</v>
      </c>
      <c r="S37" s="560" t="str">
        <f>'Fiche Identité'!E34</f>
        <v>0</v>
      </c>
    </row>
    <row r="38" spans="2:19" ht="12.75">
      <c r="B38" s="119" t="s">
        <v>7</v>
      </c>
      <c r="C38" s="119" t="str">
        <f t="shared" si="0"/>
        <v>Part2</v>
      </c>
      <c r="D38" s="124">
        <f>Part2!B$99</f>
        <v>0</v>
      </c>
      <c r="E38" s="125">
        <f>Part2!C$99</f>
        <v>0</v>
      </c>
      <c r="F38" s="124">
        <f>Part2!D$99</f>
        <v>0</v>
      </c>
      <c r="G38" s="124">
        <f>Part2!E$99</f>
        <v>0</v>
      </c>
      <c r="H38" s="124">
        <f>Part2!F$99</f>
        <v>0</v>
      </c>
      <c r="I38" s="124">
        <f>Part2!G$99</f>
        <v>0</v>
      </c>
      <c r="J38" s="124">
        <f>Part2!H$99</f>
        <v>0</v>
      </c>
      <c r="K38" s="124">
        <f>Part2!I$99</f>
        <v>0</v>
      </c>
      <c r="L38" s="124">
        <f>Part2!J$99</f>
        <v>0</v>
      </c>
      <c r="M38" s="124">
        <f>Part2!K$99</f>
        <v>0</v>
      </c>
      <c r="N38" s="124">
        <f>Part2!L$99</f>
        <v>0</v>
      </c>
      <c r="O38" s="557">
        <f>IF(Part2!$L$29="Coût marginal",Part2!$F$104,IF(Part2!$L$29="Coût complet",Part2!$F$123,""))</f>
      </c>
      <c r="P38" s="558" t="str">
        <f>'Fiche Identité'!D35</f>
        <v>0</v>
      </c>
      <c r="Q38" s="557" t="str">
        <f>IF(Part2!$N$29=1,"0",IF(Part2!$I$29="Coût Marginal",Part2!$J$104,Part2!$J$121))</f>
        <v>0</v>
      </c>
      <c r="R38" s="606" t="str">
        <f>IF(Part2!$N$29=1,"0",IF(Part2!$I$29="Coût Marginal",Part2!$J$106,Part2!$J$123))</f>
        <v>0</v>
      </c>
      <c r="S38" s="560" t="str">
        <f>'Fiche Identité'!E35</f>
        <v>0</v>
      </c>
    </row>
    <row r="39" spans="2:19" ht="12.75">
      <c r="B39" s="119" t="s">
        <v>8</v>
      </c>
      <c r="C39" s="119" t="str">
        <f t="shared" si="0"/>
        <v>Part3</v>
      </c>
      <c r="D39" s="124">
        <f>Part3!B$99</f>
        <v>0</v>
      </c>
      <c r="E39" s="125">
        <f>Part3!C$99</f>
        <v>0</v>
      </c>
      <c r="F39" s="124">
        <f>Part3!D$99</f>
        <v>0</v>
      </c>
      <c r="G39" s="124">
        <f>Part3!E$99</f>
        <v>0</v>
      </c>
      <c r="H39" s="124">
        <f>Part3!F$99</f>
        <v>0</v>
      </c>
      <c r="I39" s="124">
        <f>Part3!G$99</f>
        <v>0</v>
      </c>
      <c r="J39" s="124">
        <f>Part3!H$99</f>
        <v>0</v>
      </c>
      <c r="K39" s="124">
        <f>Part3!I$99</f>
        <v>0</v>
      </c>
      <c r="L39" s="124">
        <f>Part3!J$99</f>
        <v>0</v>
      </c>
      <c r="M39" s="124">
        <f>Part3!K$99</f>
        <v>0</v>
      </c>
      <c r="N39" s="124">
        <f>Part3!L$99</f>
        <v>0</v>
      </c>
      <c r="O39" s="557">
        <f>IF(Part3!$L$29="Coût marginal",Part3!$F$104,IF(Part3!$L$29="Coût complet",Part3!$F$123,""))</f>
      </c>
      <c r="P39" s="558" t="str">
        <f>'Fiche Identité'!D36</f>
        <v>0</v>
      </c>
      <c r="Q39" s="557" t="str">
        <f>IF(Part3!$N$29=1,"0",IF(Part3!$I$29="Coût Marginal",Part3!$J$104,Part3!$J$121))</f>
        <v>0</v>
      </c>
      <c r="R39" s="606" t="str">
        <f>IF(Part3!$N$29=1,"0",IF(Part3!$I$29="Coût Marginal",Part3!$J$106,Part3!$J$123))</f>
        <v>0</v>
      </c>
      <c r="S39" s="560" t="str">
        <f>'Fiche Identité'!E36</f>
        <v>0</v>
      </c>
    </row>
    <row r="40" spans="2:19" ht="12.75">
      <c r="B40" s="119" t="s">
        <v>9</v>
      </c>
      <c r="C40" s="119" t="str">
        <f t="shared" si="0"/>
        <v>Part4</v>
      </c>
      <c r="D40" s="124">
        <f>Part4!B$99</f>
        <v>0</v>
      </c>
      <c r="E40" s="125">
        <f>Part4!C$99</f>
        <v>0</v>
      </c>
      <c r="F40" s="124">
        <f>Part4!D$99</f>
        <v>0</v>
      </c>
      <c r="G40" s="124">
        <f>Part4!E$99</f>
        <v>0</v>
      </c>
      <c r="H40" s="124">
        <f>Part4!F$99</f>
        <v>0</v>
      </c>
      <c r="I40" s="124">
        <f>Part4!G$99</f>
        <v>0</v>
      </c>
      <c r="J40" s="124">
        <f>Part4!H$99</f>
        <v>0</v>
      </c>
      <c r="K40" s="124">
        <f>Part4!I$99</f>
        <v>0</v>
      </c>
      <c r="L40" s="124">
        <f>Part4!J$99</f>
        <v>0</v>
      </c>
      <c r="M40" s="124">
        <f>Part4!K$99</f>
        <v>0</v>
      </c>
      <c r="N40" s="124">
        <f>Part4!L$99</f>
        <v>0</v>
      </c>
      <c r="O40" s="557">
        <f>IF(Part4!$L$29="Coût marginal",Part4!$F$104,IF(Part4!$L$29="Coût complet",Part4!$F$123,""))</f>
      </c>
      <c r="P40" s="558" t="str">
        <f>'Fiche Identité'!D37</f>
        <v>0</v>
      </c>
      <c r="Q40" s="557" t="str">
        <f>IF(Part4!$N$29=1,"0",IF(Part4!$I$29="Coût Marginal",Part4!$J$104,Part4!$J$121))</f>
        <v>0</v>
      </c>
      <c r="R40" s="606" t="str">
        <f>IF(Part4!$N$29=1,"0",IF(Part4!$I$29="Coût Marginal",Part4!$J$106,Part4!$J$123))</f>
        <v>0</v>
      </c>
      <c r="S40" s="560" t="str">
        <f>'Fiche Identité'!E37</f>
        <v>0</v>
      </c>
    </row>
    <row r="41" spans="2:19" ht="12.75">
      <c r="B41" s="119" t="s">
        <v>10</v>
      </c>
      <c r="C41" s="119" t="str">
        <f t="shared" si="0"/>
        <v>Part5</v>
      </c>
      <c r="D41" s="124">
        <f>Part5!B$99</f>
        <v>0</v>
      </c>
      <c r="E41" s="125">
        <f>Part5!C$99</f>
        <v>0</v>
      </c>
      <c r="F41" s="124">
        <f>Part5!D$99</f>
        <v>0</v>
      </c>
      <c r="G41" s="124">
        <f>Part5!E$99</f>
        <v>0</v>
      </c>
      <c r="H41" s="124">
        <f>Part5!F$99</f>
        <v>0</v>
      </c>
      <c r="I41" s="124">
        <f>Part5!G$99</f>
        <v>0</v>
      </c>
      <c r="J41" s="124">
        <f>Part5!H$99</f>
        <v>0</v>
      </c>
      <c r="K41" s="124">
        <f>Part5!I$99</f>
        <v>0</v>
      </c>
      <c r="L41" s="124">
        <f>Part5!J$99</f>
        <v>0</v>
      </c>
      <c r="M41" s="124">
        <f>Part5!K$99</f>
        <v>0</v>
      </c>
      <c r="N41" s="124">
        <f>Part5!L$99</f>
        <v>0</v>
      </c>
      <c r="O41" s="557">
        <f>IF(Part5!$L$29="Coût marginal",Part5!$F$104,IF(Part5!$L$29="Coût complet",Part5!$F$123,""))</f>
      </c>
      <c r="P41" s="558" t="str">
        <f>'Fiche Identité'!D38</f>
        <v>0</v>
      </c>
      <c r="Q41" s="557" t="str">
        <f>IF(Part5!$N$29=1,"0",IF(Part5!$I$29="Coût Marginal",Part5!$J$104,Part5!$J$121))</f>
        <v>0</v>
      </c>
      <c r="R41" s="606" t="str">
        <f>IF(Part5!$N$29=1,"0",IF(Part5!$I$29="Coût Marginal",Part5!$J$106,Part5!$J$123))</f>
        <v>0</v>
      </c>
      <c r="S41" s="560" t="str">
        <f>'Fiche Identité'!E38</f>
        <v>0</v>
      </c>
    </row>
    <row r="42" spans="2:19" ht="12.75">
      <c r="B42" s="119" t="s">
        <v>11</v>
      </c>
      <c r="C42" s="119" t="str">
        <f t="shared" si="0"/>
        <v>Part6</v>
      </c>
      <c r="D42" s="124">
        <f>Part6!B$99</f>
        <v>0</v>
      </c>
      <c r="E42" s="125">
        <f>Part6!C$99</f>
        <v>0</v>
      </c>
      <c r="F42" s="124">
        <f>Part6!D$99</f>
        <v>0</v>
      </c>
      <c r="G42" s="124">
        <f>Part6!E$99</f>
        <v>0</v>
      </c>
      <c r="H42" s="124">
        <f>Part6!F$99</f>
        <v>0</v>
      </c>
      <c r="I42" s="124">
        <f>Part6!G$99</f>
        <v>0</v>
      </c>
      <c r="J42" s="124">
        <f>Part6!H$99</f>
        <v>0</v>
      </c>
      <c r="K42" s="124">
        <f>Part6!I$99</f>
        <v>0</v>
      </c>
      <c r="L42" s="124">
        <f>Part6!J$99</f>
        <v>0</v>
      </c>
      <c r="M42" s="124">
        <f>Part6!K$99</f>
        <v>0</v>
      </c>
      <c r="N42" s="124">
        <f>Part6!L$99</f>
        <v>0</v>
      </c>
      <c r="O42" s="557">
        <f>IF(Part6!$L$29="Coût marginal",Part6!$F$104,IF(Part6!$L$29="Coût complet",Part6!$F$123,""))</f>
      </c>
      <c r="P42" s="558" t="str">
        <f>'Fiche Identité'!D39</f>
        <v>0</v>
      </c>
      <c r="Q42" s="557" t="str">
        <f>IF(Part6!$N$29=1,"0",IF(Part6!$I$29="Coût Marginal",Part6!$J$104,Part6!$J$121))</f>
        <v>0</v>
      </c>
      <c r="R42" s="606" t="str">
        <f>IF(Part6!$N$29=1,"0",IF(Part6!$I$29="Coût Marginal",Part6!$J$106,Part6!$J$123))</f>
        <v>0</v>
      </c>
      <c r="S42" s="560" t="str">
        <f>'Fiche Identité'!E39</f>
        <v>0</v>
      </c>
    </row>
    <row r="43" spans="2:19" ht="12.75">
      <c r="B43" s="119" t="s">
        <v>12</v>
      </c>
      <c r="C43" s="119" t="str">
        <f t="shared" si="0"/>
        <v>Part7</v>
      </c>
      <c r="D43" s="124">
        <f>Part7!B$99</f>
        <v>0</v>
      </c>
      <c r="E43" s="125">
        <f>Part7!C$99</f>
        <v>0</v>
      </c>
      <c r="F43" s="124">
        <f>Part7!D$99</f>
        <v>0</v>
      </c>
      <c r="G43" s="124">
        <f>Part7!E$99</f>
        <v>0</v>
      </c>
      <c r="H43" s="124">
        <f>Part7!F$99</f>
        <v>0</v>
      </c>
      <c r="I43" s="124">
        <f>Part7!G$99</f>
        <v>0</v>
      </c>
      <c r="J43" s="124">
        <f>Part7!H$99</f>
        <v>0</v>
      </c>
      <c r="K43" s="124">
        <f>Part7!I$99</f>
        <v>0</v>
      </c>
      <c r="L43" s="124">
        <f>Part7!J$99</f>
        <v>0</v>
      </c>
      <c r="M43" s="124">
        <f>Part7!K$99</f>
        <v>0</v>
      </c>
      <c r="N43" s="124">
        <f>Part7!L$99</f>
        <v>0</v>
      </c>
      <c r="O43" s="557">
        <f>IF(Part7!$L$29="Coût marginal",Part7!$F$104,IF(Part7!$L$29="Coût complet",Part7!$F$123,""))</f>
      </c>
      <c r="P43" s="558" t="str">
        <f>'Fiche Identité'!D40</f>
        <v>0</v>
      </c>
      <c r="Q43" s="557" t="str">
        <f>IF(Part7!$N$29=1,"0",IF(Part7!$I$29="Coût Marginal",Part7!$J$104,Part7!$J$121))</f>
        <v>0</v>
      </c>
      <c r="R43" s="606" t="str">
        <f>IF(Part7!$N$29=1,"0",IF(Part7!$I$29="Coût Marginal",Part7!$J$106,Part7!$J$123))</f>
        <v>0</v>
      </c>
      <c r="S43" s="560" t="str">
        <f>'Fiche Identité'!E40</f>
        <v>0</v>
      </c>
    </row>
    <row r="44" spans="2:19" ht="12.75">
      <c r="B44" s="119" t="s">
        <v>13</v>
      </c>
      <c r="C44" s="119" t="str">
        <f t="shared" si="0"/>
        <v>Part8</v>
      </c>
      <c r="D44" s="124">
        <f>Part8!B$99</f>
        <v>0</v>
      </c>
      <c r="E44" s="125">
        <f>Part8!C$99</f>
        <v>0</v>
      </c>
      <c r="F44" s="124">
        <f>Part8!D$99</f>
        <v>0</v>
      </c>
      <c r="G44" s="124">
        <f>Part8!E$99</f>
        <v>0</v>
      </c>
      <c r="H44" s="124">
        <f>Part8!F$99</f>
        <v>0</v>
      </c>
      <c r="I44" s="124">
        <f>Part8!G$99</f>
        <v>0</v>
      </c>
      <c r="J44" s="124">
        <f>Part8!H$99</f>
        <v>0</v>
      </c>
      <c r="K44" s="124">
        <f>Part8!I$99</f>
        <v>0</v>
      </c>
      <c r="L44" s="124">
        <f>Part8!J$99</f>
        <v>0</v>
      </c>
      <c r="M44" s="124">
        <f>Part8!K$99</f>
        <v>0</v>
      </c>
      <c r="N44" s="124">
        <f>Part8!L$99</f>
        <v>0</v>
      </c>
      <c r="O44" s="557">
        <f>IF(Part8!$L$29="Coût marginal",Part8!$F$104,IF(Part8!$L$29="Coût complet",Part8!$F$123,""))</f>
      </c>
      <c r="P44" s="558" t="str">
        <f>'Fiche Identité'!D41</f>
        <v>0</v>
      </c>
      <c r="Q44" s="557" t="str">
        <f>IF(Part8!$N$29=1,"0",IF(Part8!$I$29="Coût Marginal",Part8!$J$104,Part8!$J$121))</f>
        <v>0</v>
      </c>
      <c r="R44" s="606" t="str">
        <f>IF(Part8!$N$29=1,"0",IF(Part8!$I$29="Coût Marginal",Part8!$J$106,Part8!$J$123))</f>
        <v>0</v>
      </c>
      <c r="S44" s="560" t="str">
        <f>'Fiche Identité'!E41</f>
        <v>0</v>
      </c>
    </row>
    <row r="45" spans="2:19" ht="12.75">
      <c r="B45" s="119" t="s">
        <v>14</v>
      </c>
      <c r="C45" s="119" t="str">
        <f t="shared" si="0"/>
        <v>Part9</v>
      </c>
      <c r="D45" s="124">
        <f>Part9!B$99</f>
        <v>0</v>
      </c>
      <c r="E45" s="125">
        <f>Part9!C$99</f>
        <v>0</v>
      </c>
      <c r="F45" s="124">
        <f>Part9!D$99</f>
        <v>0</v>
      </c>
      <c r="G45" s="124">
        <f>Part9!E$99</f>
        <v>0</v>
      </c>
      <c r="H45" s="124">
        <f>Part9!F$99</f>
        <v>0</v>
      </c>
      <c r="I45" s="124">
        <f>Part9!G$99</f>
        <v>0</v>
      </c>
      <c r="J45" s="124">
        <f>Part9!H$99</f>
        <v>0</v>
      </c>
      <c r="K45" s="124">
        <f>Part9!I$99</f>
        <v>0</v>
      </c>
      <c r="L45" s="124">
        <f>Part9!J$99</f>
        <v>0</v>
      </c>
      <c r="M45" s="124">
        <f>Part9!K$99</f>
        <v>0</v>
      </c>
      <c r="N45" s="124">
        <f>Part9!L$99</f>
        <v>0</v>
      </c>
      <c r="O45" s="557">
        <f>IF(Part9!$L$29="Coût marginal",Part9!$F$104,IF(Part9!$L$29="Coût complet",Part9!$F$123,""))</f>
      </c>
      <c r="P45" s="558" t="str">
        <f>'Fiche Identité'!D42</f>
        <v>0</v>
      </c>
      <c r="Q45" s="557" t="str">
        <f>IF(Part9!$N$29=1,"0",IF(Part9!$I$29="Coût Marginal",Part9!$J$104,Part9!$J$121))</f>
        <v>0</v>
      </c>
      <c r="R45" s="606" t="str">
        <f>IF(Part9!$N$29=1,"0",IF(Part9!$I$29="Coût Marginal",Part9!$J$106,Part9!$J$123))</f>
        <v>0</v>
      </c>
      <c r="S45" s="560" t="str">
        <f>'Fiche Identité'!E42</f>
        <v>0</v>
      </c>
    </row>
    <row r="46" spans="2:19" ht="13.5" thickBot="1">
      <c r="B46" s="244" t="s">
        <v>16</v>
      </c>
      <c r="C46" s="244" t="str">
        <f t="shared" si="0"/>
        <v>Part10</v>
      </c>
      <c r="D46" s="245">
        <f>Part10!B$99</f>
        <v>0</v>
      </c>
      <c r="E46" s="246">
        <f>Part10!C$99</f>
        <v>0</v>
      </c>
      <c r="F46" s="245">
        <f>Part10!D$99</f>
        <v>0</v>
      </c>
      <c r="G46" s="245">
        <f>Part10!E$99</f>
        <v>0</v>
      </c>
      <c r="H46" s="245">
        <f>Part10!F$99</f>
        <v>0</v>
      </c>
      <c r="I46" s="245">
        <f>Part10!G$99</f>
        <v>0</v>
      </c>
      <c r="J46" s="245">
        <f>Part10!H$99</f>
        <v>0</v>
      </c>
      <c r="K46" s="245">
        <f>Part10!I$99</f>
        <v>0</v>
      </c>
      <c r="L46" s="245">
        <f>Part10!J$99</f>
        <v>0</v>
      </c>
      <c r="M46" s="245">
        <f>Part10!K$99</f>
        <v>0</v>
      </c>
      <c r="N46" s="245">
        <f>Part10!L$99</f>
        <v>0</v>
      </c>
      <c r="O46" s="561">
        <f>IF(Part10!$L$29="Coût marginal",Part10!$F$104,IF(Part10!$L$29="Coût complet",Part10!$F$123,""))</f>
      </c>
      <c r="P46" s="562" t="str">
        <f>'Fiche Identité'!D43</f>
        <v>0</v>
      </c>
      <c r="Q46" s="557" t="str">
        <f>IF(Part10!$N$29=1,"0",IF(Part10!$I$29="Coût Marginal",Part10!$J$104,Part10!$J$121))</f>
        <v>0</v>
      </c>
      <c r="R46" s="559" t="str">
        <f>IF(Part10!$N$29=1,"0",IF(Part10!$I$29="Coût Marginal",Part10!$J$106,Part10!$J$123))</f>
        <v>0</v>
      </c>
      <c r="S46" s="563" t="str">
        <f>'Fiche Identité'!E43</f>
        <v>0</v>
      </c>
    </row>
    <row r="47" spans="2:19" ht="13.5" thickBot="1">
      <c r="B47" s="247" t="s">
        <v>54</v>
      </c>
      <c r="C47" s="247"/>
      <c r="D47" s="564">
        <f>SUM(D37:D46)</f>
        <v>0</v>
      </c>
      <c r="E47" s="248"/>
      <c r="F47" s="564">
        <f>SUM(F37:F46)</f>
        <v>0</v>
      </c>
      <c r="G47" s="248"/>
      <c r="H47" s="564">
        <f>SUM(H37:H46)</f>
        <v>0</v>
      </c>
      <c r="I47" s="249"/>
      <c r="J47" s="564">
        <f aca="true" t="shared" si="1" ref="J47:Q47">SUM(J37:J46)</f>
        <v>0</v>
      </c>
      <c r="K47" s="564">
        <f t="shared" si="1"/>
        <v>0</v>
      </c>
      <c r="L47" s="564">
        <f t="shared" si="1"/>
        <v>0</v>
      </c>
      <c r="M47" s="564">
        <f t="shared" si="1"/>
        <v>0</v>
      </c>
      <c r="N47" s="564">
        <f t="shared" si="1"/>
        <v>0</v>
      </c>
      <c r="O47" s="564">
        <f t="shared" si="1"/>
        <v>0</v>
      </c>
      <c r="P47" s="250">
        <f t="shared" si="1"/>
        <v>0</v>
      </c>
      <c r="Q47" s="564">
        <f t="shared" si="1"/>
        <v>0</v>
      </c>
      <c r="R47" s="565" t="e">
        <f>S47/Q47</f>
        <v>#DIV/0!</v>
      </c>
      <c r="S47" s="566">
        <f>SUM(S37:S46)</f>
        <v>0</v>
      </c>
    </row>
    <row r="48" ht="12.75">
      <c r="I48" s="121"/>
    </row>
    <row r="49" spans="16:19" ht="12.75">
      <c r="P49" s="174"/>
      <c r="Q49" s="174"/>
      <c r="R49" s="174"/>
      <c r="S49" s="174"/>
    </row>
  </sheetData>
  <sheetProtection password="8AA6" sheet="1" objects="1" selectLockedCells="1"/>
  <mergeCells count="41">
    <mergeCell ref="D32:I32"/>
    <mergeCell ref="M32:M34"/>
    <mergeCell ref="J32:J34"/>
    <mergeCell ref="D33:E33"/>
    <mergeCell ref="N32:N34"/>
    <mergeCell ref="F21:S21"/>
    <mergeCell ref="R32:R34"/>
    <mergeCell ref="P32:P34"/>
    <mergeCell ref="F23:S23"/>
    <mergeCell ref="O32:O34"/>
    <mergeCell ref="K32:K34"/>
    <mergeCell ref="F33:G33"/>
    <mergeCell ref="F25:S25"/>
    <mergeCell ref="S32:S34"/>
    <mergeCell ref="B30:S30"/>
    <mergeCell ref="H33:I33"/>
    <mergeCell ref="F24:S24"/>
    <mergeCell ref="D25:E25"/>
    <mergeCell ref="D18:E18"/>
    <mergeCell ref="D19:E19"/>
    <mergeCell ref="D24:E24"/>
    <mergeCell ref="Q32:Q34"/>
    <mergeCell ref="L32:L34"/>
    <mergeCell ref="B1:F1"/>
    <mergeCell ref="E6:F6"/>
    <mergeCell ref="F16:S16"/>
    <mergeCell ref="F20:S20"/>
    <mergeCell ref="D16:E16"/>
    <mergeCell ref="D22:E22"/>
    <mergeCell ref="G1:S1"/>
    <mergeCell ref="F15:S15"/>
    <mergeCell ref="F19:S19"/>
    <mergeCell ref="F18:S18"/>
    <mergeCell ref="B13:S13"/>
    <mergeCell ref="D15:E15"/>
    <mergeCell ref="F22:S22"/>
    <mergeCell ref="D17:E17"/>
    <mergeCell ref="D20:E20"/>
    <mergeCell ref="D23:E23"/>
    <mergeCell ref="D21:E21"/>
    <mergeCell ref="F17:S17"/>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drawing r:id="rId1"/>
</worksheet>
</file>

<file path=xl/worksheets/sheet4.xml><?xml version="1.0" encoding="utf-8"?>
<worksheet xmlns="http://schemas.openxmlformats.org/spreadsheetml/2006/main" xmlns:r="http://schemas.openxmlformats.org/officeDocument/2006/relationships">
  <sheetPr codeName="Feuil3">
    <tabColor indexed="15"/>
  </sheetPr>
  <dimension ref="A1:Z290"/>
  <sheetViews>
    <sheetView showGridLines="0" workbookViewId="0" topLeftCell="A52">
      <selection activeCell="G30" sqref="G30"/>
    </sheetView>
  </sheetViews>
  <sheetFormatPr defaultColWidth="0" defaultRowHeight="12.75" zeroHeight="1"/>
  <cols>
    <col min="1" max="1" width="5.57421875" style="317" customWidth="1"/>
    <col min="2" max="2" width="11.00390625" style="317" customWidth="1"/>
    <col min="3" max="3" width="13.00390625" style="317" customWidth="1"/>
    <col min="4" max="4" width="11.7109375" style="317" customWidth="1"/>
    <col min="5" max="5" width="13.140625" style="317" customWidth="1"/>
    <col min="6" max="6" width="12.28125" style="317" customWidth="1"/>
    <col min="7" max="7" width="12.140625" style="317" customWidth="1"/>
    <col min="8" max="10" width="16.421875" style="317" customWidth="1"/>
    <col min="11" max="12" width="16.00390625" style="317" customWidth="1"/>
    <col min="13" max="13" width="13.00390625" style="317" customWidth="1"/>
    <col min="14" max="14" width="2.8515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16384" width="0" style="317" hidden="1"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1</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T6" s="339">
        <f>IF(L29="Coût marginal",1,2)</f>
        <v>2</v>
      </c>
      <c r="W6" s="340" t="s">
        <v>172</v>
      </c>
      <c r="X6" s="341"/>
    </row>
    <row r="7" spans="3:24" ht="9.75" customHeight="1">
      <c r="C7" s="342"/>
      <c r="D7" s="342"/>
      <c r="E7" s="342"/>
      <c r="J7" s="343"/>
      <c r="K7" s="343"/>
      <c r="L7" s="343"/>
      <c r="M7" s="343"/>
      <c r="N7" s="343"/>
      <c r="P7" s="317" t="s">
        <v>99</v>
      </c>
      <c r="Q7" s="317" t="s">
        <v>33</v>
      </c>
      <c r="R7" s="317" t="s">
        <v>45</v>
      </c>
      <c r="S7" s="568" t="s">
        <v>266</v>
      </c>
      <c r="T7" s="339"/>
      <c r="W7" s="340" t="s">
        <v>173</v>
      </c>
      <c r="X7" s="341"/>
    </row>
    <row r="8" spans="3:23" ht="23.25">
      <c r="C8" s="344" t="str">
        <f>'Fiche Identité'!F3</f>
        <v>N° de dossier : </v>
      </c>
      <c r="E8" s="333" t="str">
        <f>'Fiche Identité'!G3</f>
        <v>ANR-17-</v>
      </c>
      <c r="F8" s="319"/>
      <c r="G8" s="780"/>
      <c r="H8" s="781"/>
      <c r="I8" s="781"/>
      <c r="J8" s="781"/>
      <c r="K8" s="782"/>
      <c r="R8" s="317" t="s">
        <v>96</v>
      </c>
      <c r="S8" s="568" t="s">
        <v>89</v>
      </c>
      <c r="T8" s="346" t="s">
        <v>83</v>
      </c>
      <c r="U8" s="347" t="s">
        <v>87</v>
      </c>
      <c r="V8" s="348"/>
      <c r="W8" s="340" t="s">
        <v>174</v>
      </c>
    </row>
    <row r="9" spans="1:24" ht="18">
      <c r="A9" s="54"/>
      <c r="B9" s="54"/>
      <c r="C9" s="54"/>
      <c r="D9" s="54"/>
      <c r="E9" s="37"/>
      <c r="F9" s="97"/>
      <c r="G9" s="97"/>
      <c r="H9" s="97"/>
      <c r="I9" s="18"/>
      <c r="J9" s="18"/>
      <c r="K9" s="54"/>
      <c r="L9" s="38"/>
      <c r="M9" s="38"/>
      <c r="N9" s="54"/>
      <c r="R9" s="317" t="s">
        <v>46</v>
      </c>
      <c r="S9" s="568" t="s">
        <v>317</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567" t="s">
        <v>316</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oui</v>
      </c>
      <c r="N11" s="357"/>
      <c r="R11" s="317" t="s">
        <v>47</v>
      </c>
      <c r="S11" s="567" t="s">
        <v>315</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567" t="s">
        <v>313</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567" t="s">
        <v>314</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S15" s="345" t="s">
        <v>102</v>
      </c>
      <c r="W15" s="340" t="s">
        <v>181</v>
      </c>
      <c r="X15" s="341"/>
    </row>
    <row r="16" spans="2:24" ht="14.25">
      <c r="B16" s="713"/>
      <c r="C16" s="713"/>
      <c r="D16" s="164"/>
      <c r="E16" s="765"/>
      <c r="F16" s="765"/>
      <c r="G16" s="372"/>
      <c r="H16" s="754"/>
      <c r="I16" s="754"/>
      <c r="J16" s="754"/>
      <c r="K16" s="754"/>
      <c r="S16" s="345" t="s">
        <v>94</v>
      </c>
      <c r="W16" s="340" t="s">
        <v>182</v>
      </c>
      <c r="X16" s="341"/>
    </row>
    <row r="17" spans="1:25" s="361" customFormat="1" ht="12.75">
      <c r="A17" s="70"/>
      <c r="B17" s="82"/>
      <c r="C17" s="14"/>
      <c r="D17" s="83"/>
      <c r="E17" s="80"/>
      <c r="F17" s="270"/>
      <c r="G17" s="377"/>
      <c r="H17" s="378"/>
      <c r="I17" s="379"/>
      <c r="J17" s="379"/>
      <c r="K17" s="379"/>
      <c r="S17" s="345" t="s">
        <v>90</v>
      </c>
      <c r="W17" s="380" t="s">
        <v>183</v>
      </c>
      <c r="X17" s="331"/>
      <c r="Y17" s="317"/>
    </row>
    <row r="18" spans="1:25" s="361" customFormat="1" ht="14.25">
      <c r="A18" s="70"/>
      <c r="B18" s="745" t="s">
        <v>114</v>
      </c>
      <c r="C18" s="746"/>
      <c r="D18" s="761" t="s">
        <v>153</v>
      </c>
      <c r="E18" s="762"/>
      <c r="F18" s="752">
        <f>F33</f>
        <v>0</v>
      </c>
      <c r="G18" s="752"/>
      <c r="H18" s="752"/>
      <c r="I18" s="752"/>
      <c r="J18" s="752"/>
      <c r="K18" s="752"/>
      <c r="S18" s="338" t="s">
        <v>266</v>
      </c>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4"/>
      <c r="G28" s="764"/>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486"/>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t="s">
        <v>218</v>
      </c>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5">
      <c r="A48" s="405"/>
      <c r="B48" s="111"/>
      <c r="C48" s="73"/>
      <c r="D48" s="73"/>
      <c r="E48" s="94"/>
      <c r="F48" s="94"/>
      <c r="G48" s="94"/>
      <c r="H48" s="377"/>
      <c r="I48" s="94"/>
      <c r="J48" s="94"/>
      <c r="K48" s="94"/>
      <c r="L48" s="382"/>
      <c r="M48" s="413"/>
      <c r="N48" s="382"/>
      <c r="S48" s="103"/>
      <c r="T48" s="302"/>
      <c r="U48" s="96"/>
      <c r="V48" s="54"/>
      <c r="W48" s="113"/>
    </row>
    <row r="49" spans="1:23" ht="26.25" customHeight="1">
      <c r="A49" s="405"/>
      <c r="B49" s="725" t="s">
        <v>154</v>
      </c>
      <c r="C49" s="726"/>
      <c r="D49" s="726"/>
      <c r="E49" s="776"/>
      <c r="F49" s="777"/>
      <c r="G49" s="778"/>
      <c r="H49" s="778"/>
      <c r="I49" s="779"/>
      <c r="J49" s="779"/>
      <c r="K49" s="94"/>
      <c r="L49" s="382"/>
      <c r="M49" s="413"/>
      <c r="N49" s="382"/>
      <c r="S49" s="824"/>
      <c r="T49" s="825"/>
      <c r="U49" s="825"/>
      <c r="V49" s="486"/>
      <c r="W49" s="113"/>
    </row>
    <row r="50" spans="1:23" ht="3.75" customHeight="1">
      <c r="A50" s="405"/>
      <c r="B50" s="67"/>
      <c r="C50" s="68"/>
      <c r="D50" s="106"/>
      <c r="E50" s="409"/>
      <c r="F50" s="410"/>
      <c r="G50" s="309"/>
      <c r="H50" s="407"/>
      <c r="I50" s="357"/>
      <c r="J50" s="357"/>
      <c r="K50" s="357"/>
      <c r="L50" s="357"/>
      <c r="M50" s="404"/>
      <c r="N50" s="382"/>
      <c r="S50" s="92"/>
      <c r="T50" s="92"/>
      <c r="U50" s="92"/>
      <c r="V50" s="92"/>
      <c r="W50" s="113"/>
    </row>
    <row r="51" spans="1:23" ht="14.25" customHeight="1">
      <c r="A51" s="405"/>
      <c r="B51" s="725" t="s">
        <v>290</v>
      </c>
      <c r="C51" s="726"/>
      <c r="D51" s="726"/>
      <c r="E51" s="776"/>
      <c r="F51" s="777"/>
      <c r="G51" s="778"/>
      <c r="H51" s="778"/>
      <c r="I51" s="779"/>
      <c r="J51" s="779"/>
      <c r="K51" s="94"/>
      <c r="L51" s="382"/>
      <c r="M51" s="413"/>
      <c r="N51" s="382"/>
      <c r="S51" s="128">
        <f>IF(O51="Autre","Préciser : ","")</f>
      </c>
      <c r="T51" s="487"/>
      <c r="U51" s="486"/>
      <c r="V51" s="486"/>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28"/>
      <c r="G72" s="828"/>
      <c r="H72" s="828"/>
      <c r="I72" s="828"/>
      <c r="J72" s="828"/>
      <c r="K72" s="828"/>
      <c r="L72" s="828"/>
      <c r="M72" s="828"/>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ht="7.5" customHeight="1" thickBot="1">
      <c r="A95" s="53"/>
      <c r="B95" s="53"/>
      <c r="C95" s="53"/>
      <c r="D95" s="53"/>
      <c r="E95" s="53"/>
      <c r="F95" s="53"/>
      <c r="G95" s="110"/>
      <c r="H95" s="53"/>
      <c r="I95" s="53"/>
      <c r="J95" s="109"/>
      <c r="K95" s="109"/>
      <c r="L95" s="109" t="s">
        <v>286</v>
      </c>
      <c r="M95" s="109"/>
      <c r="N95" s="71"/>
      <c r="O95" s="442"/>
      <c r="P95" s="440"/>
      <c r="Q95" s="440"/>
      <c r="R95" s="440"/>
      <c r="S95" s="440"/>
    </row>
    <row r="96" spans="1:19" ht="15" customHeight="1" thickBot="1">
      <c r="A96" s="493"/>
      <c r="B96" s="813" t="s">
        <v>36</v>
      </c>
      <c r="C96" s="813"/>
      <c r="D96" s="813"/>
      <c r="E96" s="813"/>
      <c r="F96" s="813"/>
      <c r="G96" s="813"/>
      <c r="H96" s="697" t="s">
        <v>268</v>
      </c>
      <c r="I96" s="697" t="s">
        <v>269</v>
      </c>
      <c r="J96" s="697" t="s">
        <v>318</v>
      </c>
      <c r="K96" s="697" t="s">
        <v>319</v>
      </c>
      <c r="L96" s="697" t="s">
        <v>271</v>
      </c>
      <c r="M96" s="109"/>
      <c r="N96" s="71"/>
      <c r="O96" s="442"/>
      <c r="P96" s="440"/>
      <c r="Q96" s="440"/>
      <c r="R96" s="440"/>
      <c r="S96" s="440"/>
    </row>
    <row r="97" spans="1:19" ht="44.25" customHeight="1" thickBot="1">
      <c r="A97" s="493"/>
      <c r="B97" s="800" t="s">
        <v>272</v>
      </c>
      <c r="C97" s="705"/>
      <c r="D97" s="697" t="s">
        <v>273</v>
      </c>
      <c r="E97" s="705"/>
      <c r="F97" s="697" t="s">
        <v>274</v>
      </c>
      <c r="G97" s="698"/>
      <c r="H97" s="702"/>
      <c r="I97" s="702"/>
      <c r="J97" s="702"/>
      <c r="K97" s="702"/>
      <c r="L97" s="702"/>
      <c r="M97" s="109"/>
      <c r="N97" s="71"/>
      <c r="O97" s="442"/>
      <c r="P97" s="440"/>
      <c r="Q97" s="440"/>
      <c r="R97" s="440"/>
      <c r="S97" s="440"/>
    </row>
    <row r="98" spans="1:19" ht="36">
      <c r="A98" s="493"/>
      <c r="B98" s="494" t="s">
        <v>304</v>
      </c>
      <c r="C98" s="495" t="s">
        <v>303</v>
      </c>
      <c r="D98" s="494" t="s">
        <v>304</v>
      </c>
      <c r="E98" s="495" t="s">
        <v>303</v>
      </c>
      <c r="F98" s="494" t="s">
        <v>304</v>
      </c>
      <c r="G98" s="495" t="s">
        <v>303</v>
      </c>
      <c r="H98" s="702"/>
      <c r="I98" s="702"/>
      <c r="J98" s="702"/>
      <c r="K98" s="702"/>
      <c r="L98" s="702"/>
      <c r="M98" s="109"/>
      <c r="N98" s="71"/>
      <c r="O98" s="442"/>
      <c r="P98" s="440"/>
      <c r="Q98" s="440"/>
      <c r="R98" s="440"/>
      <c r="S98" s="440"/>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f>IF(AND(N28=TRUE,N29=TRUE),"",IF(AND(N28=FALSE,N29=FALSE),"",IF(N28=FALSE,"",E102*(D99+H99+I99+J99+K99))))</f>
      </c>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ht="12.75" customHeight="1" hidden="1">
      <c r="A106" s="493"/>
      <c r="B106" s="493"/>
      <c r="C106" s="493"/>
      <c r="D106" s="493"/>
      <c r="E106" s="493"/>
      <c r="F106" s="493"/>
      <c r="G106" s="493"/>
      <c r="H106" s="518"/>
      <c r="I106" s="519" t="s">
        <v>280</v>
      </c>
      <c r="J106" s="579"/>
      <c r="K106" s="493"/>
      <c r="L106" s="493"/>
      <c r="M106" s="191"/>
      <c r="N106" s="145"/>
      <c r="O106" s="448"/>
      <c r="P106" s="382"/>
      <c r="Q106" s="442"/>
      <c r="R106" s="440"/>
      <c r="S106" s="440"/>
      <c r="T106" s="440"/>
      <c r="U106" s="440"/>
      <c r="V106" s="440"/>
    </row>
    <row r="107" spans="1:22" ht="12.75" customHeight="1" hidden="1">
      <c r="A107" s="493"/>
      <c r="B107" s="493"/>
      <c r="C107" s="493"/>
      <c r="D107" s="493"/>
      <c r="E107" s="493"/>
      <c r="F107" s="493"/>
      <c r="G107" s="493"/>
      <c r="H107" s="518"/>
      <c r="I107" s="519"/>
      <c r="J107" s="524"/>
      <c r="K107" s="493"/>
      <c r="L107" s="493"/>
      <c r="M107" s="191"/>
      <c r="N107" s="145"/>
      <c r="O107" s="448"/>
      <c r="P107" s="382"/>
      <c r="Q107" s="442"/>
      <c r="R107" s="440"/>
      <c r="S107" s="440"/>
      <c r="T107" s="440"/>
      <c r="U107" s="440"/>
      <c r="V107" s="440"/>
    </row>
    <row r="108" spans="1:22" ht="12.75" customHeight="1" hidden="1" thickBot="1">
      <c r="A108" s="493"/>
      <c r="B108" s="493"/>
      <c r="C108" s="493"/>
      <c r="D108" s="493"/>
      <c r="E108" s="493"/>
      <c r="F108" s="493"/>
      <c r="G108" s="493"/>
      <c r="H108" s="518"/>
      <c r="I108" s="519"/>
      <c r="J108" s="524"/>
      <c r="K108" s="493"/>
      <c r="L108" s="493"/>
      <c r="M108" s="191"/>
      <c r="N108" s="145"/>
      <c r="O108" s="448"/>
      <c r="P108" s="382"/>
      <c r="Q108" s="442"/>
      <c r="R108" s="440"/>
      <c r="S108" s="440"/>
      <c r="T108" s="440"/>
      <c r="U108" s="440"/>
      <c r="V108" s="440"/>
    </row>
    <row r="109" spans="1:22" ht="12.75" customHeight="1" hidden="1">
      <c r="A109" s="493"/>
      <c r="B109" s="493"/>
      <c r="C109" s="500"/>
      <c r="D109" s="501"/>
      <c r="E109" s="501"/>
      <c r="F109" s="501"/>
      <c r="G109" s="501"/>
      <c r="H109" s="501"/>
      <c r="I109" s="501"/>
      <c r="J109" s="501"/>
      <c r="K109" s="528"/>
      <c r="L109" s="493"/>
      <c r="M109" s="191"/>
      <c r="N109" s="145"/>
      <c r="O109" s="448"/>
      <c r="P109" s="382"/>
      <c r="Q109" s="442"/>
      <c r="R109" s="440"/>
      <c r="S109" s="440"/>
      <c r="T109" s="440"/>
      <c r="U109" s="440"/>
      <c r="V109" s="440"/>
    </row>
    <row r="110" spans="1:22" ht="12.75" customHeight="1" hidden="1">
      <c r="A110" s="493"/>
      <c r="B110" s="493"/>
      <c r="C110" s="502"/>
      <c r="D110" s="503"/>
      <c r="E110" s="505" t="s">
        <v>42</v>
      </c>
      <c r="F110" s="572">
        <f>IF(J104="","",J106*J104)</f>
        <v>0</v>
      </c>
      <c r="G110" s="514"/>
      <c r="H110" s="514"/>
      <c r="I110" s="514"/>
      <c r="J110" s="514"/>
      <c r="K110" s="529"/>
      <c r="L110" s="493"/>
      <c r="M110" s="191"/>
      <c r="N110" s="145"/>
      <c r="O110" s="448"/>
      <c r="P110" s="382"/>
      <c r="Q110" s="442"/>
      <c r="R110" s="440"/>
      <c r="S110" s="440"/>
      <c r="T110" s="440"/>
      <c r="U110" s="440"/>
      <c r="V110" s="440"/>
    </row>
    <row r="111" spans="1:22" ht="12.75" customHeight="1" hidden="1">
      <c r="A111" s="493"/>
      <c r="B111" s="493"/>
      <c r="C111" s="504"/>
      <c r="D111" s="505"/>
      <c r="E111" s="512"/>
      <c r="F111" s="514"/>
      <c r="G111" s="514"/>
      <c r="H111" s="514"/>
      <c r="I111" s="514"/>
      <c r="J111" s="514"/>
      <c r="K111" s="529"/>
      <c r="L111" s="493"/>
      <c r="M111" s="191"/>
      <c r="N111" s="145"/>
      <c r="O111" s="448"/>
      <c r="P111" s="382"/>
      <c r="Q111" s="442"/>
      <c r="R111" s="440"/>
      <c r="S111" s="440"/>
      <c r="T111" s="440"/>
      <c r="U111" s="440"/>
      <c r="V111" s="440"/>
    </row>
    <row r="112" spans="1:22" ht="12.75" customHeight="1" hidden="1">
      <c r="A112" s="493"/>
      <c r="B112" s="493"/>
      <c r="C112" s="506"/>
      <c r="D112" s="98"/>
      <c r="E112" s="513" t="s">
        <v>281</v>
      </c>
      <c r="F112" s="575"/>
      <c r="G112" s="520" t="s">
        <v>282</v>
      </c>
      <c r="H112" s="521"/>
      <c r="I112" s="521"/>
      <c r="J112" s="514"/>
      <c r="K112" s="529"/>
      <c r="L112" s="493"/>
      <c r="M112" s="191"/>
      <c r="N112" s="145"/>
      <c r="O112" s="448"/>
      <c r="P112" s="382"/>
      <c r="Q112" s="442"/>
      <c r="R112" s="440"/>
      <c r="S112" s="440"/>
      <c r="T112" s="440"/>
      <c r="U112" s="440"/>
      <c r="V112" s="440"/>
    </row>
    <row r="113" spans="1:22" ht="12.75" hidden="1">
      <c r="A113" s="493"/>
      <c r="B113" s="493"/>
      <c r="C113" s="506"/>
      <c r="D113" s="98"/>
      <c r="E113" s="514"/>
      <c r="F113" s="575"/>
      <c r="G113" s="520" t="s">
        <v>283</v>
      </c>
      <c r="H113" s="522"/>
      <c r="I113" s="522"/>
      <c r="J113" s="525"/>
      <c r="K113" s="529"/>
      <c r="L113" s="493"/>
      <c r="M113" s="191"/>
      <c r="N113" s="145"/>
      <c r="O113" s="448"/>
      <c r="P113" s="382"/>
      <c r="Q113" s="442"/>
      <c r="R113" s="440"/>
      <c r="S113" s="440"/>
      <c r="T113" s="440"/>
      <c r="U113" s="440"/>
      <c r="V113" s="440"/>
    </row>
    <row r="114" spans="1:22" ht="12.75" customHeight="1" hidden="1" thickBot="1">
      <c r="A114" s="493"/>
      <c r="B114" s="493"/>
      <c r="C114" s="507"/>
      <c r="D114" s="508"/>
      <c r="E114" s="508"/>
      <c r="F114" s="508"/>
      <c r="G114" s="508"/>
      <c r="H114" s="508"/>
      <c r="I114" s="508"/>
      <c r="J114" s="508"/>
      <c r="K114" s="530"/>
      <c r="L114" s="493"/>
      <c r="M114" s="191"/>
      <c r="N114" s="145"/>
      <c r="O114" s="448"/>
      <c r="P114" s="382"/>
      <c r="Q114" s="442"/>
      <c r="R114" s="440"/>
      <c r="S114" s="440"/>
      <c r="T114" s="440"/>
      <c r="U114" s="440"/>
      <c r="V114" s="440"/>
    </row>
    <row r="115" spans="1:22" ht="12.75" customHeight="1" hidden="1">
      <c r="A115" s="493"/>
      <c r="B115" s="493"/>
      <c r="C115" s="493"/>
      <c r="D115" s="493"/>
      <c r="E115" s="493"/>
      <c r="F115" s="493"/>
      <c r="G115" s="493"/>
      <c r="H115" s="518"/>
      <c r="I115" s="519"/>
      <c r="J115" s="524"/>
      <c r="K115" s="493"/>
      <c r="L115" s="493"/>
      <c r="M115" s="191"/>
      <c r="N115" s="145"/>
      <c r="O115" s="448"/>
      <c r="P115" s="382"/>
      <c r="Q115" s="442"/>
      <c r="R115" s="440"/>
      <c r="S115" s="440"/>
      <c r="T115" s="440"/>
      <c r="U115" s="440"/>
      <c r="V115" s="440"/>
    </row>
    <row r="116" spans="1:22" ht="12.75" customHeight="1" hidden="1">
      <c r="A116" s="493"/>
      <c r="B116" s="493"/>
      <c r="C116" s="493"/>
      <c r="D116" s="493"/>
      <c r="E116" s="493"/>
      <c r="F116" s="493"/>
      <c r="G116" s="493"/>
      <c r="H116" s="518"/>
      <c r="I116" s="519"/>
      <c r="J116" s="524"/>
      <c r="K116" s="493"/>
      <c r="L116" s="493"/>
      <c r="M116" s="191"/>
      <c r="N116" s="145"/>
      <c r="O116" s="448"/>
      <c r="P116" s="382"/>
      <c r="Q116" s="442"/>
      <c r="R116" s="440"/>
      <c r="S116" s="440"/>
      <c r="T116" s="440"/>
      <c r="U116" s="440"/>
      <c r="V116" s="440"/>
    </row>
    <row r="117" spans="1:22" ht="12.75" customHeight="1" hidden="1">
      <c r="A117" s="509"/>
      <c r="B117" s="493"/>
      <c r="C117" s="493"/>
      <c r="D117" s="493"/>
      <c r="E117" s="493"/>
      <c r="F117" s="493"/>
      <c r="G117" s="493"/>
      <c r="H117" s="493"/>
      <c r="I117" s="493"/>
      <c r="J117" s="493"/>
      <c r="K117" s="493"/>
      <c r="L117" s="493"/>
      <c r="M117" s="191"/>
      <c r="N117" s="145"/>
      <c r="O117" s="448"/>
      <c r="P117" s="382"/>
      <c r="Q117" s="442"/>
      <c r="R117" s="440"/>
      <c r="S117" s="440"/>
      <c r="T117" s="440"/>
      <c r="U117" s="440"/>
      <c r="V117" s="440"/>
    </row>
    <row r="118" spans="1:24" ht="12.75" customHeight="1" hidden="1">
      <c r="A118" s="493"/>
      <c r="B118" s="493"/>
      <c r="C118" s="493"/>
      <c r="D118" s="493"/>
      <c r="E118" s="493"/>
      <c r="F118" s="573"/>
      <c r="G118" s="493"/>
      <c r="H118" s="493"/>
      <c r="I118" s="493"/>
      <c r="J118" s="493"/>
      <c r="K118" s="493"/>
      <c r="L118" s="493"/>
      <c r="M118" s="191"/>
      <c r="N118" s="145"/>
      <c r="O118" s="448"/>
      <c r="P118" s="382"/>
      <c r="Q118" s="442"/>
      <c r="R118" s="440"/>
      <c r="S118" s="440"/>
      <c r="T118" s="440"/>
      <c r="U118" s="440"/>
      <c r="V118" s="440"/>
      <c r="X118" s="361"/>
    </row>
    <row r="119" spans="1:22" ht="12.75" customHeight="1" hidden="1">
      <c r="A119" s="54"/>
      <c r="B119" s="498"/>
      <c r="C119" s="498"/>
      <c r="D119" s="499" t="s">
        <v>276</v>
      </c>
      <c r="E119" s="578"/>
      <c r="F119" s="570">
        <f>IF(E119&gt;68%,"MAX 68%",IF($I$29="Coût Complet",E119*(B99+D99),0))</f>
        <v>0</v>
      </c>
      <c r="G119" s="493"/>
      <c r="H119" s="54"/>
      <c r="I119" s="517" t="s">
        <v>108</v>
      </c>
      <c r="J119" s="572">
        <f>IF(OR(E119&gt;68%,E121&gt;7%),0,IF($I$29="Coût Complet",L99+F123,0))</f>
        <v>0</v>
      </c>
      <c r="K119" s="493"/>
      <c r="L119" s="493"/>
      <c r="M119" s="191"/>
      <c r="N119" s="145"/>
      <c r="O119" s="448"/>
      <c r="P119" s="330"/>
      <c r="Q119" s="442"/>
      <c r="R119" s="440"/>
      <c r="S119" s="440"/>
      <c r="T119" s="440"/>
      <c r="U119" s="440"/>
      <c r="V119" s="440"/>
    </row>
    <row r="120" spans="1:22" ht="12.75" customHeight="1" hidden="1">
      <c r="A120" s="493"/>
      <c r="B120" s="493"/>
      <c r="C120" s="493"/>
      <c r="D120" s="493"/>
      <c r="E120" s="493"/>
      <c r="F120" s="516"/>
      <c r="G120" s="493"/>
      <c r="H120" s="493"/>
      <c r="I120" s="499"/>
      <c r="J120" s="523"/>
      <c r="K120" s="493"/>
      <c r="L120" s="493"/>
      <c r="M120" s="191"/>
      <c r="N120" s="145"/>
      <c r="O120" s="448"/>
      <c r="P120" s="382"/>
      <c r="Q120" s="442"/>
      <c r="R120" s="440"/>
      <c r="S120" s="440"/>
      <c r="T120" s="440"/>
      <c r="U120" s="440"/>
      <c r="V120" s="440"/>
    </row>
    <row r="121" spans="1:22" ht="12.75" customHeight="1" hidden="1">
      <c r="A121" s="54"/>
      <c r="B121" s="498"/>
      <c r="C121" s="498"/>
      <c r="D121" s="499" t="s">
        <v>277</v>
      </c>
      <c r="E121" s="578"/>
      <c r="F121" s="570">
        <f>IF(E121&gt;7%,"MAX 7%",IF($I$29="Coût Complet",E121*(SUM(H99:K99)),0))</f>
        <v>0</v>
      </c>
      <c r="G121" s="569"/>
      <c r="H121" s="54"/>
      <c r="I121" s="517" t="s">
        <v>278</v>
      </c>
      <c r="J121" s="572">
        <f>IF(J119=0,0,B99+D99+H99+I99+J99+K99+F123)</f>
        <v>0</v>
      </c>
      <c r="K121" s="493"/>
      <c r="L121" s="493"/>
      <c r="M121" s="191"/>
      <c r="N121" s="145"/>
      <c r="O121" s="448"/>
      <c r="P121" s="382"/>
      <c r="Q121" s="442"/>
      <c r="R121" s="440"/>
      <c r="S121" s="440"/>
      <c r="T121" s="440"/>
      <c r="U121" s="440"/>
      <c r="V121" s="440"/>
    </row>
    <row r="122" spans="1:22" ht="12.75" customHeight="1" hidden="1">
      <c r="A122" s="493"/>
      <c r="B122" s="493"/>
      <c r="C122" s="493"/>
      <c r="D122" s="493"/>
      <c r="E122" s="493"/>
      <c r="F122" s="493"/>
      <c r="G122" s="493"/>
      <c r="H122" s="493"/>
      <c r="I122" s="493"/>
      <c r="J122" s="493"/>
      <c r="K122" s="493"/>
      <c r="L122" s="493"/>
      <c r="M122" s="191"/>
      <c r="N122" s="145"/>
      <c r="O122" s="448"/>
      <c r="P122" s="382"/>
      <c r="Q122" s="442"/>
      <c r="R122" s="440"/>
      <c r="S122" s="440"/>
      <c r="T122" s="440"/>
      <c r="U122" s="440"/>
      <c r="V122" s="440"/>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ht="12.75" customHeight="1" hidden="1">
      <c r="A124" s="493"/>
      <c r="B124" s="493"/>
      <c r="C124" s="493"/>
      <c r="D124" s="493"/>
      <c r="E124" s="493"/>
      <c r="F124" s="493"/>
      <c r="G124" s="493"/>
      <c r="H124" s="493"/>
      <c r="I124" s="519"/>
      <c r="J124" s="526"/>
      <c r="K124" s="493"/>
      <c r="L124" s="493"/>
      <c r="M124" s="126"/>
      <c r="N124" s="145"/>
      <c r="O124" s="448"/>
      <c r="P124" s="382"/>
      <c r="Q124" s="442"/>
      <c r="R124" s="440"/>
      <c r="S124" s="440"/>
      <c r="T124" s="440"/>
      <c r="U124" s="440"/>
      <c r="V124" s="440"/>
    </row>
    <row r="125" spans="1:22" ht="12.75" customHeight="1" hidden="1" thickBot="1">
      <c r="A125" s="493"/>
      <c r="B125" s="493"/>
      <c r="C125" s="493"/>
      <c r="D125" s="493"/>
      <c r="E125" s="493"/>
      <c r="F125" s="493"/>
      <c r="G125" s="493"/>
      <c r="H125" s="493"/>
      <c r="I125" s="493"/>
      <c r="J125" s="493"/>
      <c r="K125" s="493"/>
      <c r="L125" s="493"/>
      <c r="M125" s="126"/>
      <c r="N125" s="145"/>
      <c r="O125" s="448"/>
      <c r="P125" s="382"/>
      <c r="Q125" s="442"/>
      <c r="R125" s="440"/>
      <c r="S125" s="440"/>
      <c r="T125" s="440"/>
      <c r="U125" s="440"/>
      <c r="V125" s="440"/>
    </row>
    <row r="126" spans="1:22" ht="12.75" customHeight="1" hidden="1">
      <c r="A126" s="493"/>
      <c r="B126" s="493"/>
      <c r="C126" s="531"/>
      <c r="D126" s="532"/>
      <c r="E126" s="532"/>
      <c r="F126" s="532"/>
      <c r="G126" s="532"/>
      <c r="H126" s="532"/>
      <c r="I126" s="532"/>
      <c r="J126" s="532"/>
      <c r="K126" s="234"/>
      <c r="L126" s="54"/>
      <c r="M126" s="311"/>
      <c r="N126" s="2"/>
      <c r="O126" s="433"/>
      <c r="Q126" s="442"/>
      <c r="R126" s="440"/>
      <c r="S126" s="440"/>
      <c r="T126" s="440"/>
      <c r="U126" s="440"/>
      <c r="V126" s="440"/>
    </row>
    <row r="127" spans="1:22" ht="12.75" customHeight="1" hidden="1">
      <c r="A127" s="493"/>
      <c r="B127" s="493"/>
      <c r="C127" s="533"/>
      <c r="D127" s="54"/>
      <c r="E127" s="505" t="s">
        <v>42</v>
      </c>
      <c r="F127" s="574">
        <f>IF(J121="","",J123*J121)</f>
        <v>0</v>
      </c>
      <c r="G127" s="514"/>
      <c r="H127" s="514"/>
      <c r="I127" s="514"/>
      <c r="J127" s="514"/>
      <c r="K127" s="235"/>
      <c r="L127" s="54"/>
      <c r="M127" s="206"/>
      <c r="N127" s="206"/>
      <c r="O127" s="329"/>
      <c r="Q127" s="442"/>
      <c r="R127" s="440"/>
      <c r="S127" s="440"/>
      <c r="T127" s="440"/>
      <c r="U127" s="440"/>
      <c r="V127" s="440"/>
    </row>
    <row r="128" spans="1:22" ht="12.75" customHeight="1" hidden="1">
      <c r="A128" s="493"/>
      <c r="B128" s="493"/>
      <c r="C128" s="534"/>
      <c r="D128" s="505"/>
      <c r="E128" s="512"/>
      <c r="F128" s="514"/>
      <c r="G128" s="514"/>
      <c r="H128" s="514"/>
      <c r="I128" s="514"/>
      <c r="J128" s="514"/>
      <c r="K128" s="235"/>
      <c r="L128" s="54"/>
      <c r="M128" s="184"/>
      <c r="N128" s="184"/>
      <c r="O128" s="29"/>
      <c r="Q128" s="442"/>
      <c r="R128" s="440"/>
      <c r="S128" s="440"/>
      <c r="T128" s="440"/>
      <c r="U128" s="440"/>
      <c r="V128" s="440"/>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37"/>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 r="A167" s="152"/>
      <c r="B167" s="54"/>
      <c r="C167" s="59"/>
      <c r="D167" s="59"/>
      <c r="E167" s="59"/>
      <c r="F167" s="19"/>
      <c r="G167" s="54"/>
      <c r="H167" s="59"/>
      <c r="I167" s="59"/>
      <c r="J167" s="59"/>
      <c r="K167" s="59"/>
      <c r="L167" s="19"/>
      <c r="M167" s="166"/>
      <c r="N167" s="14"/>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14"/>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14"/>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14"/>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row r="297" ht="12.75"/>
    <row r="298" ht="12.75"/>
    <row r="299" ht="12.75"/>
    <row r="300" ht="12.75"/>
    <row r="301" ht="12.75"/>
  </sheetData>
  <sheetProtection password="8AA6" sheet="1" formatRows="0" selectLockedCells="1"/>
  <mergeCells count="168">
    <mergeCell ref="S49:U49"/>
    <mergeCell ref="A210:M211"/>
    <mergeCell ref="A213:M214"/>
    <mergeCell ref="F72:M72"/>
    <mergeCell ref="J84:M85"/>
    <mergeCell ref="B201:L207"/>
    <mergeCell ref="B164:C164"/>
    <mergeCell ref="D164:E164"/>
    <mergeCell ref="B188:I188"/>
    <mergeCell ref="B184:I184"/>
    <mergeCell ref="B193:L198"/>
    <mergeCell ref="I96:I98"/>
    <mergeCell ref="J96:J98"/>
    <mergeCell ref="A69:M69"/>
    <mergeCell ref="A82:M82"/>
    <mergeCell ref="A87:M87"/>
    <mergeCell ref="A94:M94"/>
    <mergeCell ref="F76:K76"/>
    <mergeCell ref="A142:M142"/>
    <mergeCell ref="L96:L98"/>
    <mergeCell ref="B1:E1"/>
    <mergeCell ref="F1:M1"/>
    <mergeCell ref="G4:K4"/>
    <mergeCell ref="I79:K79"/>
    <mergeCell ref="J78:K78"/>
    <mergeCell ref="K14:M14"/>
    <mergeCell ref="E45:G45"/>
    <mergeCell ref="B72:C78"/>
    <mergeCell ref="D18:E18"/>
    <mergeCell ref="F18:K18"/>
    <mergeCell ref="F97:G97"/>
    <mergeCell ref="D74:E74"/>
    <mergeCell ref="D84:E84"/>
    <mergeCell ref="D90:E90"/>
    <mergeCell ref="D64:E64"/>
    <mergeCell ref="F90:H90"/>
    <mergeCell ref="B96:G96"/>
    <mergeCell ref="H96:H98"/>
    <mergeCell ref="B92:C92"/>
    <mergeCell ref="E92:F92"/>
    <mergeCell ref="H145:J145"/>
    <mergeCell ref="B149:G149"/>
    <mergeCell ref="I45:K45"/>
    <mergeCell ref="B45:D45"/>
    <mergeCell ref="D85:E85"/>
    <mergeCell ref="K96:K98"/>
    <mergeCell ref="D73:E73"/>
    <mergeCell ref="D72:E72"/>
    <mergeCell ref="H66:K66"/>
    <mergeCell ref="E91:F91"/>
    <mergeCell ref="B186:I186"/>
    <mergeCell ref="C123:D123"/>
    <mergeCell ref="G164:H164"/>
    <mergeCell ref="B97:C97"/>
    <mergeCell ref="D97:E97"/>
    <mergeCell ref="B161:E162"/>
    <mergeCell ref="G161:J162"/>
    <mergeCell ref="H147:J147"/>
    <mergeCell ref="B150:G150"/>
    <mergeCell ref="H150:J150"/>
    <mergeCell ref="H92:K92"/>
    <mergeCell ref="H55:I55"/>
    <mergeCell ref="D75:E75"/>
    <mergeCell ref="F85:H85"/>
    <mergeCell ref="D76:E76"/>
    <mergeCell ref="F84:H84"/>
    <mergeCell ref="B79:D79"/>
    <mergeCell ref="D62:E62"/>
    <mergeCell ref="F73:G73"/>
    <mergeCell ref="E79:F79"/>
    <mergeCell ref="E49:J49"/>
    <mergeCell ref="F62:K62"/>
    <mergeCell ref="D63:E63"/>
    <mergeCell ref="J67:K67"/>
    <mergeCell ref="B49:D49"/>
    <mergeCell ref="H37:K37"/>
    <mergeCell ref="E51:J51"/>
    <mergeCell ref="K55:M55"/>
    <mergeCell ref="F75:K75"/>
    <mergeCell ref="D66:E66"/>
    <mergeCell ref="H22:K22"/>
    <mergeCell ref="E43:H43"/>
    <mergeCell ref="C47:D47"/>
    <mergeCell ref="E47:G47"/>
    <mergeCell ref="E31:G31"/>
    <mergeCell ref="B62:C67"/>
    <mergeCell ref="B41:D41"/>
    <mergeCell ref="B27:D27"/>
    <mergeCell ref="J6:K6"/>
    <mergeCell ref="J5:M5"/>
    <mergeCell ref="L6:M6"/>
    <mergeCell ref="F65:K65"/>
    <mergeCell ref="F14:H14"/>
    <mergeCell ref="E53:I53"/>
    <mergeCell ref="F64:K64"/>
    <mergeCell ref="D65:E65"/>
    <mergeCell ref="D22:E22"/>
    <mergeCell ref="G8:K8"/>
    <mergeCell ref="H11:J11"/>
    <mergeCell ref="D14:E14"/>
    <mergeCell ref="F33:K33"/>
    <mergeCell ref="D34:E34"/>
    <mergeCell ref="D33:E33"/>
    <mergeCell ref="E28:G28"/>
    <mergeCell ref="F20:K20"/>
    <mergeCell ref="H16:K16"/>
    <mergeCell ref="E16:F16"/>
    <mergeCell ref="F34:K34"/>
    <mergeCell ref="B18:C23"/>
    <mergeCell ref="E27:L27"/>
    <mergeCell ref="D35:E35"/>
    <mergeCell ref="F21:K21"/>
    <mergeCell ref="B33:C38"/>
    <mergeCell ref="D36:E36"/>
    <mergeCell ref="F36:K36"/>
    <mergeCell ref="D37:E37"/>
    <mergeCell ref="B29:D29"/>
    <mergeCell ref="J38:K38"/>
    <mergeCell ref="B28:D28"/>
    <mergeCell ref="E15:F15"/>
    <mergeCell ref="I29:K29"/>
    <mergeCell ref="J23:K23"/>
    <mergeCell ref="B16:C16"/>
    <mergeCell ref="B43:D43"/>
    <mergeCell ref="D21:E21"/>
    <mergeCell ref="D19:E19"/>
    <mergeCell ref="F35:K35"/>
    <mergeCell ref="D20:E20"/>
    <mergeCell ref="B190:I190"/>
    <mergeCell ref="B154:G154"/>
    <mergeCell ref="B153:G153"/>
    <mergeCell ref="B144:G144"/>
    <mergeCell ref="H144:J144"/>
    <mergeCell ref="A158:L158"/>
    <mergeCell ref="H149:J149"/>
    <mergeCell ref="B152:G152"/>
    <mergeCell ref="H152:J152"/>
    <mergeCell ref="H151:J151"/>
    <mergeCell ref="J140:K140"/>
    <mergeCell ref="A136:M136"/>
    <mergeCell ref="I47:K47"/>
    <mergeCell ref="G41:H41"/>
    <mergeCell ref="H153:J153"/>
    <mergeCell ref="B147:G147"/>
    <mergeCell ref="B148:G148"/>
    <mergeCell ref="H148:J148"/>
    <mergeCell ref="D77:E77"/>
    <mergeCell ref="H77:K77"/>
    <mergeCell ref="B145:G145"/>
    <mergeCell ref="B151:G151"/>
    <mergeCell ref="B173:M173"/>
    <mergeCell ref="B174:M174"/>
    <mergeCell ref="A172:M172"/>
    <mergeCell ref="A11:G11"/>
    <mergeCell ref="I14:J14"/>
    <mergeCell ref="F19:K19"/>
    <mergeCell ref="A25:M25"/>
    <mergeCell ref="B51:D51"/>
    <mergeCell ref="A181:M181"/>
    <mergeCell ref="D138:G138"/>
    <mergeCell ref="D139:E139"/>
    <mergeCell ref="J139:K139"/>
    <mergeCell ref="D140:E140"/>
    <mergeCell ref="A200:M200"/>
    <mergeCell ref="A159:L159"/>
    <mergeCell ref="H154:J154"/>
    <mergeCell ref="B146:G146"/>
    <mergeCell ref="H146:J146"/>
  </mergeCells>
  <conditionalFormatting sqref="L164">
    <cfRule type="cellIs" priority="5" dxfId="2" operator="equal" stopIfTrue="1">
      <formula>""""""</formula>
    </cfRule>
  </conditionalFormatting>
  <conditionalFormatting sqref="O84:O86 O90 O14">
    <cfRule type="cellIs" priority="10" dxfId="1" operator="notEqual" stopIfTrue="1">
      <formula>""""""</formula>
    </cfRule>
  </conditionalFormatting>
  <conditionalFormatting sqref="J31:L31 N31 M30">
    <cfRule type="expression" priority="11" dxfId="23" stopIfTrue="1">
      <formula>$E$31="Autre"</formula>
    </cfRule>
  </conditionalFormatting>
  <conditionalFormatting sqref="L29">
    <cfRule type="expression" priority="4" dxfId="23" stopIfTrue="1">
      <formula>$E$31="Autre"</formula>
    </cfRule>
  </conditionalFormatting>
  <conditionalFormatting sqref="T51:V51">
    <cfRule type="expression" priority="3" dxfId="23" stopIfTrue="1">
      <formula>$E$31="Autre"</formula>
    </cfRule>
  </conditionalFormatting>
  <conditionalFormatting sqref="V49">
    <cfRule type="expression" priority="2"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 type="list" allowBlank="1" showInputMessage="1" showErrorMessage="1" sqref="F29:G29">
      <formula1>$S$7:$S$12</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12" man="1"/>
  </rowBreaks>
  <drawing r:id="rId3"/>
  <legacyDrawing r:id="rId2"/>
</worksheet>
</file>

<file path=xl/worksheets/sheet5.xml><?xml version="1.0" encoding="utf-8"?>
<worksheet xmlns="http://schemas.openxmlformats.org/spreadsheetml/2006/main" xmlns:r="http://schemas.openxmlformats.org/officeDocument/2006/relationships">
  <sheetPr codeName="Feuil4">
    <tabColor indexed="15"/>
  </sheetPr>
  <dimension ref="A1:Z290"/>
  <sheetViews>
    <sheetView showGridLines="0" zoomScalePageLayoutView="0" workbookViewId="0" topLeftCell="A1">
      <selection activeCell="K155" sqref="K155"/>
    </sheetView>
  </sheetViews>
  <sheetFormatPr defaultColWidth="9.7109375" defaultRowHeight="12.75" zeroHeight="1"/>
  <cols>
    <col min="1" max="1" width="5.57421875" style="317" customWidth="1"/>
    <col min="2" max="2" width="11.00390625" style="317" customWidth="1"/>
    <col min="3" max="3" width="11.8515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281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11.421875" style="317" hidden="1" customWidth="1"/>
    <col min="255" max="255" width="16.28125" style="317" hidden="1" customWidth="1"/>
    <col min="256" max="16384" width="9.710937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2</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4"/>
      <c r="G28" s="764"/>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300"/>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t="s">
        <v>218</v>
      </c>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304</v>
      </c>
      <c r="C98" s="495" t="s">
        <v>311</v>
      </c>
      <c r="D98" s="496" t="s">
        <v>304</v>
      </c>
      <c r="E98" s="495" t="s">
        <v>311</v>
      </c>
      <c r="F98" s="496" t="s">
        <v>304</v>
      </c>
      <c r="G98" s="495" t="s">
        <v>311</v>
      </c>
      <c r="H98" s="702"/>
      <c r="I98" s="702"/>
      <c r="J98" s="702"/>
      <c r="K98" s="702"/>
      <c r="L98" s="702"/>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498"/>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1:22" s="54" customFormat="1" ht="12.75" customHeight="1" hidden="1">
      <c r="A120" s="493"/>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498"/>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s="54" customFormat="1" ht="12.75" customHeight="1">
      <c r="A132" s="53"/>
      <c r="B132" s="53"/>
      <c r="C132" s="53"/>
      <c r="D132" s="53"/>
      <c r="E132" s="53"/>
      <c r="F132" s="53"/>
      <c r="G132" s="110"/>
      <c r="H132" s="53"/>
      <c r="I132" s="53"/>
      <c r="J132" s="109"/>
      <c r="K132" s="109"/>
      <c r="L132" s="109"/>
      <c r="M132" s="539"/>
      <c r="N132" s="540"/>
      <c r="O132" s="19"/>
      <c r="P132" s="71"/>
      <c r="Q132" s="592"/>
      <c r="R132" s="587"/>
      <c r="S132" s="587"/>
      <c r="T132" s="587"/>
      <c r="U132" s="587"/>
      <c r="V132" s="587"/>
      <c r="X132" s="70"/>
      <c r="Y132" s="70"/>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M28">
    <cfRule type="cellIs" priority="1" dxfId="0" operator="equal" stopIfTrue="1">
      <formula>"VEUILLEZ SELECTIONNER UNE CATEGORIE DE PARTENAIRE"</formula>
    </cfRule>
  </conditionalFormatting>
  <dataValidations count="7">
    <dataValidation type="list" allowBlank="1" showInputMessage="1" showErrorMessage="1" sqref="E31:G31">
      <formula1>$S$22:$S$44</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76:E177">
      <formula1>#REF!</formula1>
    </dataValidation>
    <dataValidation type="list" allowBlank="1" showInputMessage="1" showErrorMessage="1" sqref="J184 M158 K178 F176:F177 J190 J188 J186">
      <formula1>$O$156:$O$157</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Z290"/>
  <sheetViews>
    <sheetView showGridLines="0" zoomScalePageLayoutView="0" workbookViewId="0" topLeftCell="A1">
      <selection activeCell="M147" sqref="M147"/>
    </sheetView>
  </sheetViews>
  <sheetFormatPr defaultColWidth="9.0039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57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0" style="317" hidden="1" customWidth="1"/>
    <col min="255" max="255" width="2.00390625" style="317" hidden="1" customWidth="1"/>
    <col min="256" max="16384" width="9.0039062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3</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ht="12.75" customHeight="1">
      <c r="A100" s="493"/>
      <c r="B100" s="493"/>
      <c r="C100" s="493"/>
      <c r="D100" s="493"/>
      <c r="E100" s="493"/>
      <c r="F100" s="493"/>
      <c r="G100" s="493"/>
      <c r="H100" s="493"/>
      <c r="I100" s="493"/>
      <c r="J100" s="493"/>
      <c r="K100" s="493"/>
      <c r="L100" s="493"/>
      <c r="M100" s="497"/>
      <c r="N100" s="91"/>
      <c r="O100" s="448"/>
      <c r="P100" s="382"/>
      <c r="Q100" s="442"/>
      <c r="R100" s="440"/>
      <c r="S100" s="440"/>
      <c r="T100" s="440"/>
      <c r="U100" s="440"/>
      <c r="V100" s="440"/>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498"/>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1:22" s="54" customFormat="1" ht="12.75" customHeight="1" hidden="1">
      <c r="A120" s="493"/>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498"/>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ht="12.75" customHeight="1" hidden="1">
      <c r="A128" s="493"/>
      <c r="B128" s="493"/>
      <c r="C128" s="534"/>
      <c r="D128" s="505"/>
      <c r="E128" s="512"/>
      <c r="F128" s="514"/>
      <c r="G128" s="514"/>
      <c r="H128" s="514"/>
      <c r="I128" s="514"/>
      <c r="J128" s="514"/>
      <c r="K128" s="235"/>
      <c r="L128" s="54"/>
      <c r="M128" s="184"/>
      <c r="N128" s="184"/>
      <c r="O128" s="29"/>
      <c r="Q128" s="442"/>
      <c r="R128" s="440"/>
      <c r="S128" s="440"/>
      <c r="T128" s="440"/>
      <c r="U128" s="440"/>
      <c r="V128" s="440"/>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37"/>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5"/>
  </sheetPr>
  <dimension ref="A1:Z290"/>
  <sheetViews>
    <sheetView showGridLines="0" zoomScalePageLayoutView="0" workbookViewId="0" topLeftCell="A1">
      <selection activeCell="A99" sqref="A99"/>
    </sheetView>
  </sheetViews>
  <sheetFormatPr defaultColWidth="0"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00390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0" style="317" hidden="1" customWidth="1"/>
    <col min="255" max="16384" width="0" style="317" hidden="1"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4</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t="s">
        <v>228</v>
      </c>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89"/>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89"/>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5"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Feuil8">
    <tabColor indexed="15"/>
  </sheetPr>
  <dimension ref="A1:Z290"/>
  <sheetViews>
    <sheetView showGridLines="0" zoomScalePageLayoutView="0" workbookViewId="0" topLeftCell="A1">
      <selection activeCell="D138" sqref="D138:G138"/>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5</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54"/>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3" dxfId="2" operator="equal" stopIfTrue="1">
      <formula>""""""</formula>
    </cfRule>
  </conditionalFormatting>
  <conditionalFormatting sqref="O84:O86 O90 O14">
    <cfRule type="cellIs" priority="4" dxfId="1" operator="notEqual" stopIfTrue="1">
      <formula>""""""</formula>
    </cfRule>
  </conditionalFormatting>
  <conditionalFormatting sqref="I29:K29">
    <cfRule type="cellIs" priority="1" dxfId="0" operator="equal" stopIfTrue="1">
      <formula>"VEUILLEZ SELECTIONNER UNE CATEGORIE DE PARTENAIRE"</formula>
    </cfRule>
    <cfRule type="cellIs" priority="2" dxfId="15" operator="equal" stopIfTrue="1">
      <formula>"VEUILLEZ SELECTIONNER UNE CATEGORIE DE PARTENAIRE"</formula>
    </cfRule>
  </conditionalFormatting>
  <dataValidations count="8">
    <dataValidation type="list" allowBlank="1" showInputMessage="1" showErrorMessage="1" sqref="M158 K178 F176:F177 J190 J188 J186 J184">
      <formula1>$O$156:$O$157</formula1>
    </dataValidation>
    <dataValidation type="list" allowBlank="1" showInputMessage="1" showErrorMessage="1" sqref="E176:E177">
      <formula1>#REF!</formula1>
    </dataValidation>
    <dataValidation type="list" allowBlank="1" showInputMessage="1" showErrorMessage="1" sqref="B14 F55 B90 B84:B86">
      <formula1>$Q$6:$Q$7</formula1>
    </dataValidation>
    <dataValidation type="list" allowBlank="1" showInputMessage="1" showErrorMessage="1" sqref="H12 H70 H88">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Feuil9">
    <tabColor indexed="15"/>
  </sheetPr>
  <dimension ref="A1:Z290"/>
  <sheetViews>
    <sheetView showGridLines="0" workbookViewId="0" topLeftCell="A1">
      <selection activeCell="N149" sqref="N149"/>
    </sheetView>
  </sheetViews>
  <sheetFormatPr defaultColWidth="9.710937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8515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7109375" style="317" customWidth="1"/>
  </cols>
  <sheetData>
    <row r="1" spans="1:14" s="227" customFormat="1" ht="78" customHeight="1">
      <c r="A1" s="485"/>
      <c r="B1" s="815"/>
      <c r="C1" s="816"/>
      <c r="D1" s="816"/>
      <c r="E1" s="817"/>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6</v>
      </c>
      <c r="G4" s="780" t="s">
        <v>70</v>
      </c>
      <c r="H4" s="781"/>
      <c r="I4" s="781"/>
      <c r="J4" s="781"/>
      <c r="K4" s="782"/>
    </row>
    <row r="5" spans="2:26" ht="6.75" customHeight="1">
      <c r="B5" s="320"/>
      <c r="C5" s="321"/>
      <c r="D5" s="322"/>
      <c r="F5" s="323"/>
      <c r="G5" s="324"/>
      <c r="H5" s="325"/>
      <c r="I5" s="326"/>
      <c r="J5" s="769"/>
      <c r="K5" s="770"/>
      <c r="L5" s="770"/>
      <c r="M5" s="77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67"/>
      <c r="K6" s="768"/>
      <c r="L6" s="771"/>
      <c r="M6" s="77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80"/>
      <c r="H8" s="781"/>
      <c r="I8" s="781"/>
      <c r="J8" s="781"/>
      <c r="K8" s="78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11" t="s">
        <v>59</v>
      </c>
      <c r="B11" s="711"/>
      <c r="C11" s="711"/>
      <c r="D11" s="711"/>
      <c r="E11" s="711"/>
      <c r="F11" s="711"/>
      <c r="G11" s="711"/>
      <c r="H11" s="756" t="s">
        <v>61</v>
      </c>
      <c r="I11" s="757"/>
      <c r="J11" s="758"/>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759"/>
      <c r="E14" s="760"/>
      <c r="F14" s="773"/>
      <c r="G14" s="774"/>
      <c r="H14" s="775"/>
      <c r="I14" s="722"/>
      <c r="J14" s="722"/>
      <c r="K14" s="821"/>
      <c r="L14" s="821"/>
      <c r="M14" s="821"/>
      <c r="N14" s="366"/>
      <c r="O14" s="220"/>
      <c r="R14" s="367" t="s">
        <v>69</v>
      </c>
      <c r="T14" s="368"/>
      <c r="U14" s="369">
        <v>0</v>
      </c>
      <c r="V14" s="364"/>
      <c r="W14" s="370" t="s">
        <v>180</v>
      </c>
      <c r="X14" s="371"/>
    </row>
    <row r="15" spans="1:24" ht="16.5" customHeight="1">
      <c r="A15" s="54"/>
      <c r="B15" s="47" t="s">
        <v>80</v>
      </c>
      <c r="C15" s="48"/>
      <c r="D15" s="47"/>
      <c r="E15" s="738" t="s">
        <v>110</v>
      </c>
      <c r="F15" s="738"/>
      <c r="G15" s="19"/>
      <c r="H15" s="45" t="s">
        <v>81</v>
      </c>
      <c r="I15" s="19"/>
      <c r="J15" s="19"/>
      <c r="K15" s="54"/>
      <c r="L15" s="46"/>
      <c r="M15" s="46"/>
      <c r="N15" s="54"/>
      <c r="O15" s="361"/>
      <c r="W15" s="340" t="s">
        <v>181</v>
      </c>
      <c r="X15" s="341"/>
    </row>
    <row r="16" spans="2:24" ht="14.25">
      <c r="B16" s="713"/>
      <c r="C16" s="713"/>
      <c r="D16" s="164"/>
      <c r="E16" s="765"/>
      <c r="F16" s="765"/>
      <c r="G16" s="372"/>
      <c r="H16" s="754"/>
      <c r="I16" s="754"/>
      <c r="J16" s="754"/>
      <c r="K16" s="754"/>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45" t="s">
        <v>114</v>
      </c>
      <c r="C18" s="746"/>
      <c r="D18" s="761" t="s">
        <v>153</v>
      </c>
      <c r="E18" s="762"/>
      <c r="F18" s="752">
        <f>E27</f>
        <v>0</v>
      </c>
      <c r="G18" s="752"/>
      <c r="H18" s="752"/>
      <c r="I18" s="752"/>
      <c r="J18" s="752"/>
      <c r="K18" s="752"/>
      <c r="S18" s="317"/>
      <c r="W18" s="340" t="s">
        <v>184</v>
      </c>
      <c r="X18" s="331"/>
      <c r="Y18" s="317"/>
    </row>
    <row r="19" spans="1:23" s="361" customFormat="1" ht="14.25" customHeight="1">
      <c r="A19" s="70"/>
      <c r="B19" s="747"/>
      <c r="C19" s="746"/>
      <c r="D19" s="729" t="s">
        <v>25</v>
      </c>
      <c r="E19" s="729"/>
      <c r="F19" s="723">
        <f>IF(F63="","",F63)</f>
      </c>
      <c r="G19" s="723"/>
      <c r="H19" s="723"/>
      <c r="I19" s="723"/>
      <c r="J19" s="723"/>
      <c r="K19" s="723"/>
      <c r="P19" s="317"/>
      <c r="S19" s="317"/>
      <c r="W19" s="276" t="s">
        <v>185</v>
      </c>
    </row>
    <row r="20" spans="1:23" s="361" customFormat="1" ht="14.25">
      <c r="A20" s="70"/>
      <c r="B20" s="747"/>
      <c r="C20" s="746"/>
      <c r="D20" s="729" t="s">
        <v>27</v>
      </c>
      <c r="E20" s="744"/>
      <c r="F20" s="752">
        <f>F64</f>
        <v>0</v>
      </c>
      <c r="G20" s="752"/>
      <c r="H20" s="752"/>
      <c r="I20" s="752"/>
      <c r="J20" s="752"/>
      <c r="K20" s="752"/>
      <c r="W20" s="113" t="s">
        <v>186</v>
      </c>
    </row>
    <row r="21" spans="1:23" s="361" customFormat="1" ht="14.25">
      <c r="A21" s="70"/>
      <c r="B21" s="747"/>
      <c r="C21" s="746"/>
      <c r="D21" s="729" t="s">
        <v>28</v>
      </c>
      <c r="E21" s="729"/>
      <c r="F21" s="752">
        <f>IF(F65="","",F65)</f>
      </c>
      <c r="G21" s="752"/>
      <c r="H21" s="752"/>
      <c r="I21" s="752"/>
      <c r="J21" s="752"/>
      <c r="K21" s="752"/>
      <c r="S21" s="381" t="s">
        <v>247</v>
      </c>
      <c r="T21" s="381" t="s">
        <v>215</v>
      </c>
      <c r="W21" s="113" t="s">
        <v>187</v>
      </c>
    </row>
    <row r="22" spans="1:24" ht="12.75" customHeight="1">
      <c r="A22" s="71"/>
      <c r="B22" s="747"/>
      <c r="C22" s="746"/>
      <c r="D22" s="729" t="s">
        <v>26</v>
      </c>
      <c r="E22" s="729"/>
      <c r="F22" s="299">
        <f>F66</f>
        <v>0</v>
      </c>
      <c r="G22" s="28" t="s">
        <v>22</v>
      </c>
      <c r="H22" s="752">
        <f>H66</f>
        <v>0</v>
      </c>
      <c r="I22" s="752"/>
      <c r="J22" s="752"/>
      <c r="K22" s="752"/>
      <c r="L22" s="359"/>
      <c r="M22" s="359"/>
      <c r="N22" s="383"/>
      <c r="S22" s="384" t="s">
        <v>216</v>
      </c>
      <c r="T22" s="384" t="s">
        <v>217</v>
      </c>
      <c r="W22" s="340" t="s">
        <v>188</v>
      </c>
      <c r="X22" s="361"/>
    </row>
    <row r="23" spans="1:24" ht="14.25">
      <c r="A23" s="71"/>
      <c r="B23" s="747"/>
      <c r="C23" s="746"/>
      <c r="D23" s="73"/>
      <c r="E23" s="73"/>
      <c r="F23" s="164"/>
      <c r="G23" s="127" t="s">
        <v>23</v>
      </c>
      <c r="H23" s="314">
        <f>IF(H67="","",H67)</f>
      </c>
      <c r="I23" s="128" t="s">
        <v>24</v>
      </c>
      <c r="J23" s="742">
        <f>J67</f>
        <v>0</v>
      </c>
      <c r="K23" s="743"/>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724" t="s">
        <v>55</v>
      </c>
      <c r="B25" s="724"/>
      <c r="C25" s="724"/>
      <c r="D25" s="724"/>
      <c r="E25" s="724"/>
      <c r="F25" s="724"/>
      <c r="G25" s="724"/>
      <c r="H25" s="724"/>
      <c r="I25" s="724"/>
      <c r="J25" s="724"/>
      <c r="K25" s="724"/>
      <c r="L25" s="724"/>
      <c r="M25" s="724"/>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36" t="s">
        <v>106</v>
      </c>
      <c r="C27" s="737"/>
      <c r="D27" s="736"/>
      <c r="E27" s="748"/>
      <c r="F27" s="749"/>
      <c r="G27" s="749"/>
      <c r="H27" s="749"/>
      <c r="I27" s="749"/>
      <c r="J27" s="749"/>
      <c r="K27" s="750"/>
      <c r="L27" s="751"/>
      <c r="M27" s="192"/>
      <c r="N27" s="335"/>
      <c r="S27" s="384" t="s">
        <v>226</v>
      </c>
      <c r="T27" s="384" t="s">
        <v>227</v>
      </c>
      <c r="W27" s="389" t="s">
        <v>193</v>
      </c>
      <c r="X27" s="331"/>
    </row>
    <row r="28" spans="1:24" ht="33.75" customHeight="1" thickBot="1">
      <c r="A28" s="61"/>
      <c r="B28" s="736" t="s">
        <v>53</v>
      </c>
      <c r="C28" s="737"/>
      <c r="D28" s="736"/>
      <c r="E28" s="763"/>
      <c r="F28" s="763"/>
      <c r="G28" s="763"/>
      <c r="H28" s="582"/>
      <c r="I28" s="103"/>
      <c r="J28" s="302"/>
      <c r="K28" s="96"/>
      <c r="L28" s="301"/>
      <c r="Q28" s="339"/>
      <c r="S28" s="384" t="s">
        <v>228</v>
      </c>
      <c r="T28" s="384" t="s">
        <v>227</v>
      </c>
      <c r="W28" s="340" t="s">
        <v>194</v>
      </c>
      <c r="X28" s="331"/>
    </row>
    <row r="29" spans="1:25" s="321" customFormat="1" ht="23.25" customHeight="1" thickBot="1">
      <c r="A29" s="61"/>
      <c r="B29" s="736" t="s">
        <v>35</v>
      </c>
      <c r="C29" s="737"/>
      <c r="D29" s="736"/>
      <c r="E29" s="392"/>
      <c r="F29" s="392"/>
      <c r="G29" s="392"/>
      <c r="H29" s="78"/>
      <c r="I29" s="739" t="str">
        <f>IF($N$29=1,"VEUILLEZ SELECTIONNER UNE CATEGORIE DE PARTENAIRE",IF(OR($N$29=2,$N$29=3,$N$29=4),"Coût Marginal","Coût Complet"))</f>
        <v>VEUILLEZ SELECTIONNER UNE CATEGORIE DE PARTENAIRE</v>
      </c>
      <c r="J29" s="740"/>
      <c r="K29" s="741"/>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84"/>
      <c r="F31" s="785"/>
      <c r="G31" s="786"/>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45" t="s">
        <v>113</v>
      </c>
      <c r="C33" s="753"/>
      <c r="D33" s="761" t="s">
        <v>153</v>
      </c>
      <c r="E33" s="762"/>
      <c r="F33" s="730"/>
      <c r="G33" s="730"/>
      <c r="H33" s="730"/>
      <c r="I33" s="730"/>
      <c r="J33" s="730"/>
      <c r="K33" s="730"/>
      <c r="L33" s="129"/>
      <c r="M33" s="70"/>
      <c r="N33" s="379"/>
      <c r="Q33" s="339"/>
      <c r="S33" s="384" t="s">
        <v>209</v>
      </c>
      <c r="T33" s="384" t="s">
        <v>233</v>
      </c>
      <c r="W33" s="395" t="s">
        <v>199</v>
      </c>
      <c r="X33" s="331"/>
    </row>
    <row r="34" spans="1:23" s="361" customFormat="1" ht="14.25" customHeight="1">
      <c r="A34" s="70"/>
      <c r="B34" s="747"/>
      <c r="C34" s="753"/>
      <c r="D34" s="729" t="s">
        <v>25</v>
      </c>
      <c r="E34" s="729"/>
      <c r="F34" s="766"/>
      <c r="G34" s="766"/>
      <c r="H34" s="766"/>
      <c r="I34" s="766"/>
      <c r="J34" s="766"/>
      <c r="K34" s="766"/>
      <c r="L34" s="70"/>
      <c r="M34" s="70"/>
      <c r="P34" s="317"/>
      <c r="S34" s="384" t="s">
        <v>212</v>
      </c>
      <c r="T34" s="384" t="s">
        <v>234</v>
      </c>
      <c r="W34" s="389" t="s">
        <v>200</v>
      </c>
    </row>
    <row r="35" spans="1:23" s="361" customFormat="1" ht="14.25">
      <c r="A35" s="70"/>
      <c r="B35" s="747"/>
      <c r="C35" s="753"/>
      <c r="D35" s="729" t="s">
        <v>27</v>
      </c>
      <c r="E35" s="744"/>
      <c r="F35" s="678"/>
      <c r="G35" s="678"/>
      <c r="H35" s="678"/>
      <c r="I35" s="678"/>
      <c r="J35" s="678"/>
      <c r="K35" s="678"/>
      <c r="L35" s="70"/>
      <c r="M35" s="70"/>
      <c r="S35" s="384" t="s">
        <v>208</v>
      </c>
      <c r="T35" s="384" t="s">
        <v>235</v>
      </c>
      <c r="W35" s="340" t="s">
        <v>201</v>
      </c>
    </row>
    <row r="36" spans="1:23" s="361" customFormat="1" ht="14.25">
      <c r="A36" s="70"/>
      <c r="B36" s="747"/>
      <c r="C36" s="753"/>
      <c r="D36" s="729" t="s">
        <v>28</v>
      </c>
      <c r="E36" s="729"/>
      <c r="F36" s="678"/>
      <c r="G36" s="678"/>
      <c r="H36" s="678"/>
      <c r="I36" s="678"/>
      <c r="J36" s="678"/>
      <c r="K36" s="678"/>
      <c r="L36" s="70"/>
      <c r="M36" s="70"/>
      <c r="S36" s="384" t="s">
        <v>236</v>
      </c>
      <c r="T36" s="384" t="s">
        <v>237</v>
      </c>
      <c r="W36" s="269" t="s">
        <v>202</v>
      </c>
    </row>
    <row r="37" spans="1:24" ht="12.75" customHeight="1">
      <c r="A37" s="71"/>
      <c r="B37" s="747"/>
      <c r="C37" s="753"/>
      <c r="D37" s="729" t="s">
        <v>26</v>
      </c>
      <c r="E37" s="729"/>
      <c r="F37" s="315"/>
      <c r="G37" s="28" t="s">
        <v>22</v>
      </c>
      <c r="H37" s="678"/>
      <c r="I37" s="678"/>
      <c r="J37" s="678"/>
      <c r="K37" s="678"/>
      <c r="L37" s="41"/>
      <c r="M37" s="41"/>
      <c r="N37" s="383"/>
      <c r="S37" s="384" t="s">
        <v>238</v>
      </c>
      <c r="T37" s="384" t="s">
        <v>239</v>
      </c>
      <c r="W37" s="269" t="s">
        <v>203</v>
      </c>
      <c r="X37" s="361"/>
    </row>
    <row r="38" spans="1:24" ht="14.25">
      <c r="A38" s="71"/>
      <c r="B38" s="747"/>
      <c r="C38" s="753"/>
      <c r="D38" s="73"/>
      <c r="E38" s="73"/>
      <c r="F38" s="164"/>
      <c r="G38" s="127" t="s">
        <v>23</v>
      </c>
      <c r="H38" s="312"/>
      <c r="I38" s="128" t="s">
        <v>24</v>
      </c>
      <c r="J38" s="754"/>
      <c r="K38" s="755"/>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88" t="s">
        <v>56</v>
      </c>
      <c r="C41" s="728"/>
      <c r="D41" s="728"/>
      <c r="E41" s="221"/>
      <c r="F41" s="66"/>
      <c r="G41" s="728" t="s">
        <v>57</v>
      </c>
      <c r="H41" s="728"/>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25" t="s">
        <v>155</v>
      </c>
      <c r="C43" s="726"/>
      <c r="D43" s="726"/>
      <c r="E43" s="776"/>
      <c r="F43" s="777"/>
      <c r="G43" s="778"/>
      <c r="H43" s="778"/>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25" t="s">
        <v>289</v>
      </c>
      <c r="C45" s="726"/>
      <c r="D45" s="726"/>
      <c r="E45" s="727"/>
      <c r="F45" s="727"/>
      <c r="G45" s="727"/>
      <c r="H45" s="377"/>
      <c r="I45" s="727"/>
      <c r="J45" s="727"/>
      <c r="K45" s="727"/>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3" t="s">
        <v>30</v>
      </c>
      <c r="D47" s="728"/>
      <c r="E47" s="727"/>
      <c r="F47" s="727"/>
      <c r="G47" s="727"/>
      <c r="H47" s="377"/>
      <c r="I47" s="727"/>
      <c r="J47" s="727"/>
      <c r="K47" s="727"/>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25" t="s">
        <v>154</v>
      </c>
      <c r="C49" s="726"/>
      <c r="D49" s="726"/>
      <c r="E49" s="776"/>
      <c r="F49" s="777"/>
      <c r="G49" s="778"/>
      <c r="H49" s="778"/>
      <c r="I49" s="779"/>
      <c r="J49" s="779"/>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25" t="s">
        <v>290</v>
      </c>
      <c r="C51" s="726"/>
      <c r="D51" s="726"/>
      <c r="E51" s="776"/>
      <c r="F51" s="777"/>
      <c r="G51" s="778"/>
      <c r="H51" s="778"/>
      <c r="I51" s="779"/>
      <c r="J51" s="779"/>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76"/>
      <c r="F53" s="777"/>
      <c r="G53" s="778"/>
      <c r="H53" s="778"/>
      <c r="I53" s="779"/>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78"/>
      <c r="I55" s="678"/>
      <c r="J55" s="99" t="s">
        <v>142</v>
      </c>
      <c r="K55" s="754"/>
      <c r="L55" s="754"/>
      <c r="M55" s="789"/>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87" t="s">
        <v>107</v>
      </c>
      <c r="C62" s="746"/>
      <c r="D62" s="761" t="s">
        <v>153</v>
      </c>
      <c r="E62" s="792"/>
      <c r="F62" s="730"/>
      <c r="G62" s="730"/>
      <c r="H62" s="730"/>
      <c r="I62" s="730"/>
      <c r="J62" s="730"/>
      <c r="K62" s="730"/>
      <c r="L62" s="54"/>
      <c r="M62" s="54"/>
      <c r="N62" s="54"/>
      <c r="W62" s="113"/>
    </row>
    <row r="63" spans="1:23" s="361" customFormat="1" ht="15" customHeight="1">
      <c r="A63" s="317"/>
      <c r="B63" s="747"/>
      <c r="C63" s="746"/>
      <c r="D63" s="728" t="s">
        <v>25</v>
      </c>
      <c r="E63" s="728"/>
      <c r="F63" s="315"/>
      <c r="G63" s="422"/>
      <c r="H63" s="422"/>
      <c r="I63" s="422"/>
      <c r="J63" s="422"/>
      <c r="K63" s="422"/>
      <c r="L63" s="70"/>
      <c r="M63" s="70"/>
      <c r="N63" s="70"/>
      <c r="P63" s="317"/>
      <c r="S63" s="317"/>
      <c r="W63" s="113"/>
    </row>
    <row r="64" spans="1:23" s="361" customFormat="1" ht="14.25">
      <c r="A64" s="317"/>
      <c r="B64" s="747"/>
      <c r="C64" s="746"/>
      <c r="D64" s="728" t="s">
        <v>27</v>
      </c>
      <c r="E64" s="812"/>
      <c r="F64" s="678"/>
      <c r="G64" s="678"/>
      <c r="H64" s="678"/>
      <c r="I64" s="678"/>
      <c r="J64" s="678"/>
      <c r="K64" s="678"/>
      <c r="L64" s="70"/>
      <c r="M64" s="70"/>
      <c r="N64" s="70"/>
      <c r="W64" s="113"/>
    </row>
    <row r="65" spans="1:23" s="361" customFormat="1" ht="14.25">
      <c r="A65" s="317"/>
      <c r="B65" s="747"/>
      <c r="C65" s="746"/>
      <c r="D65" s="728" t="s">
        <v>28</v>
      </c>
      <c r="E65" s="728"/>
      <c r="F65" s="772"/>
      <c r="G65" s="772"/>
      <c r="H65" s="772"/>
      <c r="I65" s="772"/>
      <c r="J65" s="772"/>
      <c r="K65" s="772"/>
      <c r="L65" s="70"/>
      <c r="M65" s="70"/>
      <c r="N65" s="70"/>
      <c r="W65" s="269"/>
    </row>
    <row r="66" spans="1:23" ht="12.75" customHeight="1">
      <c r="A66" s="382"/>
      <c r="B66" s="747"/>
      <c r="C66" s="746"/>
      <c r="D66" s="729" t="s">
        <v>26</v>
      </c>
      <c r="E66" s="729"/>
      <c r="F66" s="423"/>
      <c r="G66" s="153" t="s">
        <v>22</v>
      </c>
      <c r="H66" s="808"/>
      <c r="I66" s="808"/>
      <c r="J66" s="808"/>
      <c r="K66" s="808"/>
      <c r="L66" s="36"/>
      <c r="M66" s="36"/>
      <c r="N66" s="72"/>
      <c r="S66" s="361"/>
      <c r="W66" s="113"/>
    </row>
    <row r="67" spans="1:23" ht="14.25">
      <c r="A67" s="382"/>
      <c r="B67" s="747"/>
      <c r="C67" s="746"/>
      <c r="D67" s="73"/>
      <c r="E67" s="73"/>
      <c r="F67" s="423"/>
      <c r="G67" s="154" t="s">
        <v>23</v>
      </c>
      <c r="H67" s="315"/>
      <c r="I67" s="155" t="s">
        <v>24</v>
      </c>
      <c r="J67" s="754"/>
      <c r="K67" s="754"/>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11" t="s">
        <v>291</v>
      </c>
      <c r="B69" s="711"/>
      <c r="C69" s="711"/>
      <c r="D69" s="711"/>
      <c r="E69" s="711"/>
      <c r="F69" s="711"/>
      <c r="G69" s="711"/>
      <c r="H69" s="711"/>
      <c r="I69" s="711"/>
      <c r="J69" s="711"/>
      <c r="K69" s="711"/>
      <c r="L69" s="711"/>
      <c r="M69" s="711"/>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45" t="s">
        <v>140</v>
      </c>
      <c r="C72" s="746"/>
      <c r="D72" s="761" t="s">
        <v>261</v>
      </c>
      <c r="E72" s="762"/>
      <c r="F72" s="834"/>
      <c r="G72" s="834"/>
      <c r="H72" s="834"/>
      <c r="I72" s="834"/>
      <c r="J72" s="834"/>
      <c r="K72" s="834"/>
      <c r="L72" s="834"/>
      <c r="M72" s="834"/>
      <c r="R72" s="382"/>
      <c r="S72" s="382"/>
      <c r="T72" s="382"/>
      <c r="U72" s="382"/>
      <c r="V72" s="382"/>
      <c r="W72" s="112"/>
      <c r="X72" s="331"/>
      <c r="Y72" s="317"/>
    </row>
    <row r="73" spans="1:25" s="361" customFormat="1" ht="30.75" customHeight="1">
      <c r="A73" s="70"/>
      <c r="B73" s="745"/>
      <c r="C73" s="746"/>
      <c r="D73" s="806" t="s">
        <v>264</v>
      </c>
      <c r="E73" s="807"/>
      <c r="F73" s="793"/>
      <c r="G73" s="794"/>
      <c r="H73" s="426"/>
      <c r="I73" s="426"/>
      <c r="J73" s="213"/>
      <c r="K73" s="213"/>
      <c r="L73" s="427"/>
      <c r="M73" s="427"/>
      <c r="R73" s="382"/>
      <c r="S73" s="382"/>
      <c r="T73" s="382"/>
      <c r="U73" s="382"/>
      <c r="V73" s="382"/>
      <c r="W73" s="112"/>
      <c r="X73" s="331"/>
      <c r="Y73" s="317"/>
    </row>
    <row r="74" spans="1:23" s="361" customFormat="1" ht="14.25" customHeight="1">
      <c r="A74" s="70"/>
      <c r="B74" s="747"/>
      <c r="C74" s="746"/>
      <c r="D74" s="729" t="s">
        <v>25</v>
      </c>
      <c r="E74" s="729"/>
      <c r="F74" s="315"/>
      <c r="G74" s="373"/>
      <c r="H74" s="373"/>
      <c r="I74" s="373"/>
      <c r="J74" s="373"/>
      <c r="K74" s="373"/>
      <c r="P74" s="317"/>
      <c r="R74" s="382"/>
      <c r="S74" s="382"/>
      <c r="T74" s="382"/>
      <c r="U74" s="382"/>
      <c r="V74" s="382"/>
      <c r="W74" s="112"/>
    </row>
    <row r="75" spans="1:23" s="361" customFormat="1" ht="14.25">
      <c r="A75" s="70"/>
      <c r="B75" s="747"/>
      <c r="C75" s="746"/>
      <c r="D75" s="729" t="s">
        <v>27</v>
      </c>
      <c r="E75" s="744"/>
      <c r="F75" s="730"/>
      <c r="G75" s="730"/>
      <c r="H75" s="730"/>
      <c r="I75" s="730"/>
      <c r="J75" s="730"/>
      <c r="K75" s="730"/>
      <c r="R75" s="382"/>
      <c r="S75" s="382"/>
      <c r="T75" s="382"/>
      <c r="U75" s="382"/>
      <c r="V75" s="382"/>
      <c r="W75" s="112"/>
    </row>
    <row r="76" spans="1:23" s="361" customFormat="1" ht="14.25">
      <c r="A76" s="70"/>
      <c r="B76" s="747"/>
      <c r="C76" s="746"/>
      <c r="D76" s="729" t="s">
        <v>28</v>
      </c>
      <c r="E76" s="729"/>
      <c r="F76" s="730"/>
      <c r="G76" s="730"/>
      <c r="H76" s="730"/>
      <c r="I76" s="730"/>
      <c r="J76" s="730"/>
      <c r="K76" s="730"/>
      <c r="R76" s="382"/>
      <c r="S76" s="382"/>
      <c r="T76" s="382"/>
      <c r="U76" s="382"/>
      <c r="V76" s="382"/>
      <c r="W76" s="112"/>
    </row>
    <row r="77" spans="1:24" ht="12.75" customHeight="1">
      <c r="A77" s="71"/>
      <c r="B77" s="747"/>
      <c r="C77" s="746"/>
      <c r="D77" s="729" t="s">
        <v>26</v>
      </c>
      <c r="E77" s="729"/>
      <c r="F77" s="315"/>
      <c r="G77" s="28" t="s">
        <v>22</v>
      </c>
      <c r="H77" s="730"/>
      <c r="I77" s="730"/>
      <c r="J77" s="730"/>
      <c r="K77" s="730"/>
      <c r="L77" s="359"/>
      <c r="M77" s="359"/>
      <c r="N77" s="383"/>
      <c r="R77" s="382"/>
      <c r="S77" s="382"/>
      <c r="T77" s="382"/>
      <c r="U77" s="382"/>
      <c r="V77" s="382"/>
      <c r="W77" s="112"/>
      <c r="X77" s="361"/>
    </row>
    <row r="78" spans="1:24" ht="14.25">
      <c r="A78" s="71"/>
      <c r="B78" s="747"/>
      <c r="C78" s="746"/>
      <c r="D78" s="73"/>
      <c r="E78" s="73"/>
      <c r="F78" s="164"/>
      <c r="G78" s="127" t="s">
        <v>23</v>
      </c>
      <c r="H78" s="312"/>
      <c r="I78" s="128" t="s">
        <v>24</v>
      </c>
      <c r="J78" s="819"/>
      <c r="K78" s="820"/>
      <c r="L78" s="383"/>
      <c r="M78" s="383"/>
      <c r="N78" s="383"/>
      <c r="R78" s="382"/>
      <c r="S78" s="382"/>
      <c r="T78" s="382"/>
      <c r="U78" s="382"/>
      <c r="V78" s="382"/>
      <c r="W78" s="428"/>
      <c r="X78" s="361"/>
    </row>
    <row r="79" spans="1:25" s="361" customFormat="1" ht="14.25">
      <c r="A79" s="317"/>
      <c r="B79" s="790" t="s">
        <v>15</v>
      </c>
      <c r="C79" s="791"/>
      <c r="D79" s="791"/>
      <c r="E79" s="795"/>
      <c r="F79" s="796"/>
      <c r="G79" s="429"/>
      <c r="H79" s="430"/>
      <c r="I79" s="818" t="s">
        <v>263</v>
      </c>
      <c r="J79" s="728"/>
      <c r="K79" s="728"/>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11" t="s">
        <v>320</v>
      </c>
      <c r="B82" s="711"/>
      <c r="C82" s="711"/>
      <c r="D82" s="711"/>
      <c r="E82" s="711"/>
      <c r="F82" s="711"/>
      <c r="G82" s="711"/>
      <c r="H82" s="711"/>
      <c r="I82" s="711"/>
      <c r="J82" s="711"/>
      <c r="K82" s="711"/>
      <c r="L82" s="711"/>
      <c r="M82" s="711"/>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810"/>
      <c r="E84" s="811"/>
      <c r="F84" s="774"/>
      <c r="G84" s="774"/>
      <c r="H84" s="775"/>
      <c r="I84" s="433"/>
      <c r="J84" s="829" t="s">
        <v>295</v>
      </c>
      <c r="K84" s="829"/>
      <c r="L84" s="829"/>
      <c r="M84" s="829"/>
      <c r="N84" s="434"/>
      <c r="O84" s="100"/>
      <c r="R84" s="435"/>
      <c r="S84" s="382"/>
      <c r="T84" s="382"/>
      <c r="U84" s="425"/>
      <c r="V84" s="425"/>
      <c r="W84" s="112"/>
      <c r="X84" s="331"/>
    </row>
    <row r="85" spans="1:24" ht="15">
      <c r="A85" s="361"/>
      <c r="B85" s="310"/>
      <c r="C85" s="365"/>
      <c r="D85" s="805"/>
      <c r="E85" s="805"/>
      <c r="F85" s="722"/>
      <c r="G85" s="722"/>
      <c r="H85" s="722"/>
      <c r="I85" s="433"/>
      <c r="J85" s="829"/>
      <c r="K85" s="829"/>
      <c r="L85" s="829"/>
      <c r="M85" s="829"/>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11" t="s">
        <v>139</v>
      </c>
      <c r="B87" s="711"/>
      <c r="C87" s="711"/>
      <c r="D87" s="711"/>
      <c r="E87" s="711"/>
      <c r="F87" s="711"/>
      <c r="G87" s="711"/>
      <c r="H87" s="711"/>
      <c r="I87" s="711"/>
      <c r="J87" s="711"/>
      <c r="K87" s="711"/>
      <c r="L87" s="711"/>
      <c r="M87" s="711"/>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810"/>
      <c r="E90" s="811"/>
      <c r="F90" s="774"/>
      <c r="G90" s="774"/>
      <c r="H90" s="775"/>
      <c r="I90" s="436"/>
      <c r="J90" s="130"/>
      <c r="K90" s="133"/>
      <c r="L90" s="133"/>
      <c r="M90" s="133"/>
      <c r="N90" s="366"/>
      <c r="O90" s="100"/>
      <c r="R90" s="435"/>
      <c r="S90" s="382"/>
      <c r="T90" s="382"/>
      <c r="U90" s="425"/>
      <c r="V90" s="425"/>
      <c r="W90" s="112"/>
      <c r="X90" s="331"/>
    </row>
    <row r="91" spans="1:24" ht="16.5" customHeight="1">
      <c r="A91" s="205"/>
      <c r="B91" s="48" t="s">
        <v>80</v>
      </c>
      <c r="C91" s="48"/>
      <c r="D91" s="48"/>
      <c r="E91" s="809" t="s">
        <v>115</v>
      </c>
      <c r="F91" s="809"/>
      <c r="G91" s="138"/>
      <c r="H91" s="135" t="s">
        <v>81</v>
      </c>
      <c r="I91" s="138"/>
      <c r="J91" s="138"/>
      <c r="K91" s="70"/>
      <c r="L91" s="46"/>
      <c r="M91" s="46"/>
      <c r="N91" s="70"/>
      <c r="O91" s="361"/>
      <c r="R91" s="382"/>
      <c r="S91" s="382"/>
      <c r="T91" s="382"/>
      <c r="U91" s="382"/>
      <c r="V91" s="382"/>
      <c r="W91" s="112"/>
      <c r="X91" s="331"/>
    </row>
    <row r="92" spans="1:24" ht="14.25">
      <c r="A92" s="437"/>
      <c r="B92" s="713"/>
      <c r="C92" s="713"/>
      <c r="D92" s="164"/>
      <c r="E92" s="765"/>
      <c r="F92" s="814"/>
      <c r="G92" s="372"/>
      <c r="H92" s="754"/>
      <c r="I92" s="755"/>
      <c r="J92" s="755"/>
      <c r="K92" s="755"/>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11" t="s">
        <v>292</v>
      </c>
      <c r="B94" s="711"/>
      <c r="C94" s="711"/>
      <c r="D94" s="711"/>
      <c r="E94" s="711"/>
      <c r="F94" s="711"/>
      <c r="G94" s="711"/>
      <c r="H94" s="711"/>
      <c r="I94" s="711"/>
      <c r="J94" s="711"/>
      <c r="K94" s="711"/>
      <c r="L94" s="711"/>
      <c r="M94" s="711"/>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813" t="s">
        <v>36</v>
      </c>
      <c r="C96" s="813"/>
      <c r="D96" s="813"/>
      <c r="E96" s="813"/>
      <c r="F96" s="813"/>
      <c r="G96" s="813"/>
      <c r="H96" s="697" t="s">
        <v>268</v>
      </c>
      <c r="I96" s="697" t="s">
        <v>269</v>
      </c>
      <c r="J96" s="697" t="s">
        <v>318</v>
      </c>
      <c r="K96" s="697" t="s">
        <v>319</v>
      </c>
      <c r="L96" s="697" t="s">
        <v>271</v>
      </c>
      <c r="M96" s="109"/>
      <c r="N96" s="71"/>
      <c r="O96" s="586"/>
      <c r="P96" s="587"/>
      <c r="Q96" s="587"/>
      <c r="R96" s="587"/>
      <c r="S96" s="587"/>
    </row>
    <row r="97" spans="1:19" s="54" customFormat="1" ht="38.25" customHeight="1" thickBot="1">
      <c r="A97" s="493"/>
      <c r="B97" s="800" t="s">
        <v>272</v>
      </c>
      <c r="C97" s="705"/>
      <c r="D97" s="697" t="s">
        <v>273</v>
      </c>
      <c r="E97" s="705"/>
      <c r="F97" s="697" t="s">
        <v>274</v>
      </c>
      <c r="G97" s="698"/>
      <c r="H97" s="702"/>
      <c r="I97" s="702"/>
      <c r="J97" s="702"/>
      <c r="K97" s="702"/>
      <c r="L97" s="702"/>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702"/>
      <c r="I98" s="702"/>
      <c r="J98" s="702"/>
      <c r="K98" s="702"/>
      <c r="L98" s="702"/>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97" t="s">
        <v>279</v>
      </c>
      <c r="D123" s="797"/>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s="54" customFormat="1" ht="12.75" customHeight="1">
      <c r="A132" s="53"/>
      <c r="B132" s="53"/>
      <c r="C132" s="53"/>
      <c r="D132" s="53"/>
      <c r="E132" s="53"/>
      <c r="F132" s="53"/>
      <c r="G132" s="110"/>
      <c r="H132" s="53"/>
      <c r="I132" s="53"/>
      <c r="J132" s="109"/>
      <c r="K132" s="109"/>
      <c r="L132" s="109"/>
      <c r="M132" s="539"/>
      <c r="N132" s="540"/>
      <c r="O132" s="19"/>
      <c r="P132" s="71"/>
      <c r="Q132" s="592"/>
      <c r="R132" s="587"/>
      <c r="S132" s="587"/>
      <c r="T132" s="587"/>
      <c r="U132" s="587"/>
      <c r="V132" s="587"/>
      <c r="X132" s="70"/>
      <c r="Y132" s="70"/>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721" t="s">
        <v>310</v>
      </c>
      <c r="B136" s="721"/>
      <c r="C136" s="721"/>
      <c r="D136" s="721"/>
      <c r="E136" s="721"/>
      <c r="F136" s="721"/>
      <c r="G136" s="721"/>
      <c r="H136" s="721"/>
      <c r="I136" s="721"/>
      <c r="J136" s="721"/>
      <c r="K136" s="721"/>
      <c r="L136" s="721"/>
      <c r="M136" s="721"/>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712"/>
      <c r="E138" s="712"/>
      <c r="F138" s="712"/>
      <c r="G138" s="712"/>
      <c r="H138" s="306"/>
      <c r="I138" s="54"/>
      <c r="L138" s="204"/>
      <c r="M138" s="19"/>
      <c r="N138" s="19"/>
      <c r="O138" s="29"/>
      <c r="P138" s="382"/>
      <c r="Q138" s="452"/>
      <c r="R138" s="440"/>
      <c r="S138" s="440"/>
      <c r="T138" s="440"/>
      <c r="U138" s="440"/>
      <c r="V138" s="440"/>
    </row>
    <row r="139" spans="1:22" ht="12.75" customHeight="1">
      <c r="A139" s="102"/>
      <c r="B139" s="102"/>
      <c r="C139" s="305" t="s">
        <v>306</v>
      </c>
      <c r="D139" s="713"/>
      <c r="E139" s="713"/>
      <c r="F139" s="361"/>
      <c r="H139" s="54"/>
      <c r="I139" s="307" t="s">
        <v>307</v>
      </c>
      <c r="J139" s="714"/>
      <c r="K139" s="714"/>
      <c r="L139" s="204"/>
      <c r="M139" s="19"/>
      <c r="N139" s="19"/>
      <c r="O139" s="29"/>
      <c r="P139" s="382"/>
      <c r="Q139" s="452"/>
      <c r="R139" s="440"/>
      <c r="S139" s="440"/>
      <c r="T139" s="440"/>
      <c r="U139" s="440"/>
      <c r="V139" s="440"/>
    </row>
    <row r="140" spans="1:22" ht="12.75" customHeight="1">
      <c r="A140" s="53"/>
      <c r="B140" s="53"/>
      <c r="C140" s="305" t="s">
        <v>308</v>
      </c>
      <c r="D140" s="713"/>
      <c r="E140" s="713"/>
      <c r="F140" s="387"/>
      <c r="G140" s="441"/>
      <c r="H140" s="53"/>
      <c r="I140" s="307" t="s">
        <v>309</v>
      </c>
      <c r="J140" s="714"/>
      <c r="K140" s="714"/>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823" t="s">
        <v>148</v>
      </c>
      <c r="B142" s="823"/>
      <c r="C142" s="823"/>
      <c r="D142" s="823"/>
      <c r="E142" s="823"/>
      <c r="F142" s="823"/>
      <c r="G142" s="823"/>
      <c r="H142" s="823"/>
      <c r="I142" s="823"/>
      <c r="J142" s="823"/>
      <c r="K142" s="823"/>
      <c r="L142" s="823"/>
      <c r="M142" s="823"/>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733" t="s">
        <v>143</v>
      </c>
      <c r="C144" s="734"/>
      <c r="D144" s="734"/>
      <c r="E144" s="734"/>
      <c r="F144" s="734"/>
      <c r="G144" s="735"/>
      <c r="H144" s="733" t="s">
        <v>144</v>
      </c>
      <c r="I144" s="734"/>
      <c r="J144" s="735"/>
      <c r="K144" s="226" t="s">
        <v>145</v>
      </c>
      <c r="L144" s="226" t="s">
        <v>146</v>
      </c>
      <c r="M144" s="126"/>
      <c r="N144" s="145"/>
      <c r="O144" s="448"/>
      <c r="P144" s="382"/>
      <c r="R144" s="440"/>
      <c r="S144" s="440"/>
      <c r="T144" s="440"/>
      <c r="U144" s="440"/>
      <c r="V144" s="440"/>
    </row>
    <row r="145" spans="1:22" ht="12.75" customHeight="1">
      <c r="A145" s="460"/>
      <c r="B145" s="717"/>
      <c r="C145" s="718"/>
      <c r="D145" s="718"/>
      <c r="E145" s="718"/>
      <c r="F145" s="718"/>
      <c r="G145" s="719"/>
      <c r="H145" s="717"/>
      <c r="I145" s="718"/>
      <c r="J145" s="719"/>
      <c r="K145" s="222"/>
      <c r="L145" s="223"/>
      <c r="M145" s="449"/>
      <c r="N145" s="450"/>
      <c r="O145" s="448"/>
      <c r="P145" s="382"/>
      <c r="R145" s="440"/>
      <c r="S145" s="440"/>
      <c r="T145" s="440"/>
      <c r="U145" s="440"/>
      <c r="V145" s="440"/>
    </row>
    <row r="146" spans="1:22" ht="12.75" customHeight="1">
      <c r="A146" s="460"/>
      <c r="B146" s="717"/>
      <c r="C146" s="718"/>
      <c r="D146" s="718"/>
      <c r="E146" s="718"/>
      <c r="F146" s="718"/>
      <c r="G146" s="719"/>
      <c r="H146" s="717"/>
      <c r="I146" s="718"/>
      <c r="J146" s="719"/>
      <c r="K146" s="222"/>
      <c r="L146" s="223"/>
      <c r="M146" s="449"/>
      <c r="N146" s="450"/>
      <c r="O146" s="448"/>
      <c r="P146" s="382"/>
      <c r="R146" s="440"/>
      <c r="S146" s="440"/>
      <c r="T146" s="440"/>
      <c r="U146" s="440"/>
      <c r="V146" s="440"/>
    </row>
    <row r="147" spans="1:22" ht="12.75" customHeight="1">
      <c r="A147" s="460"/>
      <c r="B147" s="717"/>
      <c r="C147" s="718"/>
      <c r="D147" s="718"/>
      <c r="E147" s="718"/>
      <c r="F147" s="718"/>
      <c r="G147" s="719"/>
      <c r="H147" s="717"/>
      <c r="I147" s="718"/>
      <c r="J147" s="719"/>
      <c r="K147" s="222"/>
      <c r="L147" s="223"/>
      <c r="M147" s="449"/>
      <c r="N147" s="450"/>
      <c r="O147" s="448"/>
      <c r="P147" s="382"/>
      <c r="R147" s="440"/>
      <c r="S147" s="440"/>
      <c r="T147" s="440"/>
      <c r="U147" s="440"/>
      <c r="V147" s="440"/>
    </row>
    <row r="148" spans="1:22" ht="12.75" customHeight="1">
      <c r="A148" s="460"/>
      <c r="B148" s="717"/>
      <c r="C148" s="718"/>
      <c r="D148" s="718"/>
      <c r="E148" s="718"/>
      <c r="F148" s="718"/>
      <c r="G148" s="719"/>
      <c r="H148" s="717"/>
      <c r="I148" s="718"/>
      <c r="J148" s="719"/>
      <c r="K148" s="222"/>
      <c r="L148" s="223"/>
      <c r="M148" s="449"/>
      <c r="N148" s="450"/>
      <c r="O148" s="448"/>
      <c r="P148" s="382"/>
      <c r="Q148" s="442"/>
      <c r="R148" s="440"/>
      <c r="S148" s="440"/>
      <c r="T148" s="440"/>
      <c r="U148" s="440"/>
      <c r="V148" s="440"/>
    </row>
    <row r="149" spans="1:22" ht="12.75" customHeight="1">
      <c r="A149" s="460"/>
      <c r="B149" s="717"/>
      <c r="C149" s="718"/>
      <c r="D149" s="718"/>
      <c r="E149" s="718"/>
      <c r="F149" s="718"/>
      <c r="G149" s="719"/>
      <c r="H149" s="717"/>
      <c r="I149" s="718"/>
      <c r="J149" s="719"/>
      <c r="K149" s="222"/>
      <c r="L149" s="223"/>
      <c r="M149" s="449"/>
      <c r="N149" s="450"/>
      <c r="O149" s="448"/>
      <c r="P149" s="382"/>
      <c r="Q149" s="442"/>
      <c r="R149" s="330"/>
      <c r="S149" s="440"/>
      <c r="T149" s="440"/>
      <c r="U149" s="440"/>
      <c r="V149" s="440"/>
    </row>
    <row r="150" spans="1:22" ht="12.75" customHeight="1">
      <c r="A150" s="460"/>
      <c r="B150" s="717"/>
      <c r="C150" s="718"/>
      <c r="D150" s="718"/>
      <c r="E150" s="718"/>
      <c r="F150" s="718"/>
      <c r="G150" s="719"/>
      <c r="H150" s="717"/>
      <c r="I150" s="718"/>
      <c r="J150" s="719"/>
      <c r="K150" s="222"/>
      <c r="L150" s="223"/>
      <c r="M150" s="449"/>
      <c r="N150" s="450"/>
      <c r="O150" s="448"/>
      <c r="P150" s="382"/>
      <c r="Q150" s="442"/>
      <c r="R150" s="440"/>
      <c r="S150" s="440"/>
      <c r="T150" s="440"/>
      <c r="U150" s="440"/>
      <c r="V150" s="440"/>
    </row>
    <row r="151" spans="1:22" ht="12.75" customHeight="1">
      <c r="A151" s="460"/>
      <c r="B151" s="717"/>
      <c r="C151" s="718"/>
      <c r="D151" s="718"/>
      <c r="E151" s="718"/>
      <c r="F151" s="718"/>
      <c r="G151" s="719"/>
      <c r="H151" s="717"/>
      <c r="I151" s="718"/>
      <c r="J151" s="719"/>
      <c r="K151" s="222"/>
      <c r="L151" s="223"/>
      <c r="M151" s="449"/>
      <c r="N151" s="450"/>
      <c r="O151" s="448"/>
      <c r="P151" s="382"/>
      <c r="Q151" s="442"/>
      <c r="R151" s="440"/>
      <c r="S151" s="440"/>
      <c r="T151" s="440"/>
      <c r="U151" s="440"/>
      <c r="V151" s="440"/>
    </row>
    <row r="152" spans="1:22" ht="12.75" customHeight="1">
      <c r="A152" s="460"/>
      <c r="B152" s="717"/>
      <c r="C152" s="718"/>
      <c r="D152" s="718"/>
      <c r="E152" s="718"/>
      <c r="F152" s="718"/>
      <c r="G152" s="719"/>
      <c r="H152" s="717"/>
      <c r="I152" s="718"/>
      <c r="J152" s="719"/>
      <c r="K152" s="222"/>
      <c r="L152" s="223"/>
      <c r="M152" s="412"/>
      <c r="N152" s="447"/>
      <c r="O152" s="448"/>
      <c r="P152" s="382"/>
      <c r="Q152" s="442"/>
      <c r="R152" s="440"/>
      <c r="S152" s="440"/>
      <c r="T152" s="440"/>
      <c r="U152" s="440"/>
      <c r="V152" s="440"/>
    </row>
    <row r="153" spans="1:22" ht="12.75" customHeight="1">
      <c r="A153" s="460"/>
      <c r="B153" s="717"/>
      <c r="C153" s="718"/>
      <c r="D153" s="718"/>
      <c r="E153" s="718"/>
      <c r="F153" s="718"/>
      <c r="G153" s="719"/>
      <c r="H153" s="717"/>
      <c r="I153" s="718"/>
      <c r="J153" s="719"/>
      <c r="K153" s="222"/>
      <c r="L153" s="223"/>
      <c r="M153" s="462"/>
      <c r="N153" s="463"/>
      <c r="O153" s="448"/>
      <c r="P153" s="382"/>
      <c r="Q153" s="442"/>
      <c r="R153" s="440"/>
      <c r="S153" s="440"/>
      <c r="T153" s="440"/>
      <c r="U153" s="440"/>
      <c r="V153" s="440"/>
    </row>
    <row r="154" spans="1:22" ht="12.75" customHeight="1" thickBot="1">
      <c r="A154" s="460"/>
      <c r="B154" s="717"/>
      <c r="C154" s="718"/>
      <c r="D154" s="718"/>
      <c r="E154" s="718"/>
      <c r="F154" s="718"/>
      <c r="G154" s="719"/>
      <c r="H154" s="717"/>
      <c r="I154" s="718"/>
      <c r="J154" s="719"/>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11" t="s">
        <v>253</v>
      </c>
      <c r="B158" s="711"/>
      <c r="C158" s="711"/>
      <c r="D158" s="711"/>
      <c r="E158" s="711"/>
      <c r="F158" s="711"/>
      <c r="G158" s="711"/>
      <c r="H158" s="711"/>
      <c r="I158" s="711"/>
      <c r="J158" s="711"/>
      <c r="K158" s="711"/>
      <c r="L158" s="711"/>
      <c r="M158" s="230"/>
      <c r="N158" s="447"/>
      <c r="O158" s="448"/>
      <c r="P158" s="382"/>
      <c r="Q158" s="442"/>
      <c r="R158" s="440"/>
      <c r="S158" s="440"/>
      <c r="T158" s="440"/>
      <c r="U158" s="440"/>
      <c r="V158" s="440"/>
    </row>
    <row r="159" spans="1:22" ht="77.25" customHeight="1">
      <c r="A159" s="716" t="s">
        <v>265</v>
      </c>
      <c r="B159" s="716"/>
      <c r="C159" s="716"/>
      <c r="D159" s="716"/>
      <c r="E159" s="716"/>
      <c r="F159" s="716"/>
      <c r="G159" s="716"/>
      <c r="H159" s="716"/>
      <c r="I159" s="716"/>
      <c r="J159" s="716"/>
      <c r="K159" s="716"/>
      <c r="L159" s="716"/>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801" t="s">
        <v>254</v>
      </c>
      <c r="C161" s="801"/>
      <c r="D161" s="801"/>
      <c r="E161" s="801"/>
      <c r="F161" s="186"/>
      <c r="G161" s="803" t="s">
        <v>296</v>
      </c>
      <c r="H161" s="804"/>
      <c r="I161" s="804"/>
      <c r="J161" s="804"/>
      <c r="K161" s="31"/>
      <c r="L161" s="31"/>
      <c r="M161" s="340"/>
      <c r="N161" s="112"/>
      <c r="O161" s="112"/>
      <c r="P161" s="382"/>
      <c r="Q161" s="442"/>
      <c r="R161" s="440"/>
      <c r="S161" s="440"/>
      <c r="T161" s="440"/>
      <c r="U161" s="440"/>
      <c r="V161" s="440"/>
    </row>
    <row r="162" spans="1:22" ht="23.25" customHeight="1">
      <c r="A162" s="190"/>
      <c r="B162" s="802"/>
      <c r="C162" s="802"/>
      <c r="D162" s="802"/>
      <c r="E162" s="802"/>
      <c r="F162" s="186"/>
      <c r="G162" s="804"/>
      <c r="H162" s="804"/>
      <c r="I162" s="804"/>
      <c r="J162" s="804"/>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831">
        <f>D14</f>
        <v>0</v>
      </c>
      <c r="C164" s="831"/>
      <c r="D164" s="832">
        <f>F14</f>
        <v>0</v>
      </c>
      <c r="E164" s="833"/>
      <c r="F164" s="340"/>
      <c r="G164" s="798">
        <f>D84</f>
        <v>0</v>
      </c>
      <c r="H164" s="799"/>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721" t="s">
        <v>119</v>
      </c>
      <c r="B172" s="721"/>
      <c r="C172" s="721"/>
      <c r="D172" s="721"/>
      <c r="E172" s="721"/>
      <c r="F172" s="721"/>
      <c r="G172" s="721"/>
      <c r="H172" s="721"/>
      <c r="I172" s="721"/>
      <c r="J172" s="721"/>
      <c r="K172" s="721"/>
      <c r="L172" s="721"/>
      <c r="M172" s="721"/>
      <c r="N172" s="216"/>
      <c r="O172" s="112"/>
      <c r="P172" s="382"/>
      <c r="Q172" s="442"/>
      <c r="R172" s="440"/>
      <c r="S172" s="440"/>
      <c r="T172" s="440"/>
      <c r="U172" s="440"/>
      <c r="V172" s="440"/>
    </row>
    <row r="173" spans="1:22" ht="27.75" customHeight="1">
      <c r="A173" s="70"/>
      <c r="B173" s="720" t="s">
        <v>149</v>
      </c>
      <c r="C173" s="720"/>
      <c r="D173" s="720"/>
      <c r="E173" s="720"/>
      <c r="F173" s="720"/>
      <c r="G173" s="720"/>
      <c r="H173" s="720"/>
      <c r="I173" s="720"/>
      <c r="J173" s="720"/>
      <c r="K173" s="720"/>
      <c r="L173" s="720"/>
      <c r="M173" s="720"/>
      <c r="N173" s="112"/>
      <c r="O173" s="112"/>
      <c r="P173" s="382"/>
      <c r="Q173" s="442"/>
      <c r="R173" s="440"/>
      <c r="S173" s="440"/>
      <c r="T173" s="440"/>
      <c r="U173" s="440"/>
      <c r="V173" s="440"/>
    </row>
    <row r="174" spans="1:22" ht="27.75" customHeight="1">
      <c r="A174" s="70"/>
      <c r="B174" s="720" t="s">
        <v>116</v>
      </c>
      <c r="C174" s="720"/>
      <c r="D174" s="720"/>
      <c r="E174" s="720"/>
      <c r="F174" s="720"/>
      <c r="G174" s="720"/>
      <c r="H174" s="720"/>
      <c r="I174" s="720"/>
      <c r="J174" s="720"/>
      <c r="K174" s="720"/>
      <c r="L174" s="720"/>
      <c r="M174" s="720"/>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11" t="s">
        <v>163</v>
      </c>
      <c r="B181" s="711"/>
      <c r="C181" s="711"/>
      <c r="D181" s="711"/>
      <c r="E181" s="711"/>
      <c r="F181" s="711"/>
      <c r="G181" s="711"/>
      <c r="H181" s="711"/>
      <c r="I181" s="711"/>
      <c r="J181" s="711"/>
      <c r="K181" s="711"/>
      <c r="L181" s="711"/>
      <c r="M181" s="711"/>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31" t="s">
        <v>206</v>
      </c>
      <c r="C184" s="731"/>
      <c r="D184" s="731"/>
      <c r="E184" s="731"/>
      <c r="F184" s="731"/>
      <c r="G184" s="731"/>
      <c r="H184" s="732"/>
      <c r="I184" s="73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31" t="s">
        <v>164</v>
      </c>
      <c r="C186" s="731"/>
      <c r="D186" s="731"/>
      <c r="E186" s="731"/>
      <c r="F186" s="731"/>
      <c r="G186" s="731"/>
      <c r="H186" s="732"/>
      <c r="I186" s="73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31" t="s">
        <v>165</v>
      </c>
      <c r="C188" s="731"/>
      <c r="D188" s="731"/>
      <c r="E188" s="731"/>
      <c r="F188" s="731"/>
      <c r="G188" s="731"/>
      <c r="H188" s="732"/>
      <c r="I188" s="73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31" t="s">
        <v>166</v>
      </c>
      <c r="C190" s="732"/>
      <c r="D190" s="732"/>
      <c r="E190" s="732"/>
      <c r="F190" s="732"/>
      <c r="G190" s="732"/>
      <c r="H190" s="732"/>
      <c r="I190" s="73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822"/>
      <c r="C193" s="822"/>
      <c r="D193" s="822"/>
      <c r="E193" s="822"/>
      <c r="F193" s="822"/>
      <c r="G193" s="822"/>
      <c r="H193" s="822"/>
      <c r="I193" s="822"/>
      <c r="J193" s="822"/>
      <c r="K193" s="822"/>
      <c r="L193" s="822"/>
      <c r="P193" s="382"/>
      <c r="Q193" s="472"/>
      <c r="R193" s="133"/>
      <c r="S193" s="133"/>
      <c r="T193" s="440"/>
      <c r="U193" s="440"/>
      <c r="V193" s="440"/>
    </row>
    <row r="194" spans="1:22" ht="5.25" customHeight="1">
      <c r="A194" s="470"/>
      <c r="B194" s="822"/>
      <c r="C194" s="822"/>
      <c r="D194" s="822"/>
      <c r="E194" s="822"/>
      <c r="F194" s="822"/>
      <c r="G194" s="822"/>
      <c r="H194" s="822"/>
      <c r="I194" s="822"/>
      <c r="J194" s="822"/>
      <c r="K194" s="822"/>
      <c r="L194" s="822"/>
      <c r="P194" s="382"/>
      <c r="Q194" s="472"/>
      <c r="R194" s="133"/>
      <c r="S194" s="133"/>
      <c r="T194" s="440"/>
      <c r="U194" s="440"/>
      <c r="V194" s="440"/>
    </row>
    <row r="195" spans="1:22" ht="12.75" customHeight="1">
      <c r="A195" s="470"/>
      <c r="B195" s="822"/>
      <c r="C195" s="822"/>
      <c r="D195" s="822"/>
      <c r="E195" s="822"/>
      <c r="F195" s="822"/>
      <c r="G195" s="822"/>
      <c r="H195" s="822"/>
      <c r="I195" s="822"/>
      <c r="J195" s="822"/>
      <c r="K195" s="822"/>
      <c r="L195" s="822"/>
      <c r="P195" s="114"/>
      <c r="Q195" s="473"/>
      <c r="R195" s="211"/>
      <c r="S195" s="133"/>
      <c r="T195" s="440"/>
      <c r="U195" s="440"/>
      <c r="V195" s="440"/>
    </row>
    <row r="196" spans="1:22" ht="5.25" customHeight="1">
      <c r="A196" s="470"/>
      <c r="B196" s="822"/>
      <c r="C196" s="822"/>
      <c r="D196" s="822"/>
      <c r="E196" s="822"/>
      <c r="F196" s="822"/>
      <c r="G196" s="822"/>
      <c r="H196" s="822"/>
      <c r="I196" s="822"/>
      <c r="J196" s="822"/>
      <c r="K196" s="822"/>
      <c r="L196" s="822"/>
      <c r="P196" s="382"/>
      <c r="Q196" s="473"/>
      <c r="R196" s="211"/>
      <c r="S196" s="133"/>
      <c r="T196" s="440"/>
      <c r="U196" s="440"/>
      <c r="V196" s="440"/>
    </row>
    <row r="197" spans="1:22" ht="12.75" customHeight="1">
      <c r="A197" s="470"/>
      <c r="B197" s="822"/>
      <c r="C197" s="822"/>
      <c r="D197" s="822"/>
      <c r="E197" s="822"/>
      <c r="F197" s="822"/>
      <c r="G197" s="822"/>
      <c r="H197" s="822"/>
      <c r="I197" s="822"/>
      <c r="J197" s="822"/>
      <c r="K197" s="822"/>
      <c r="L197" s="822"/>
      <c r="P197" s="382"/>
      <c r="Q197" s="473"/>
      <c r="R197" s="211"/>
      <c r="S197" s="133"/>
      <c r="T197" s="440"/>
      <c r="U197" s="440"/>
      <c r="V197" s="440"/>
    </row>
    <row r="198" spans="1:24" ht="12.75" customHeight="1">
      <c r="A198" s="470"/>
      <c r="B198" s="822"/>
      <c r="C198" s="822"/>
      <c r="D198" s="822"/>
      <c r="E198" s="822"/>
      <c r="F198" s="822"/>
      <c r="G198" s="822"/>
      <c r="H198" s="822"/>
      <c r="I198" s="822"/>
      <c r="J198" s="822"/>
      <c r="K198" s="822"/>
      <c r="L198" s="822"/>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715" t="s">
        <v>170</v>
      </c>
      <c r="B200" s="715"/>
      <c r="C200" s="715"/>
      <c r="D200" s="715"/>
      <c r="E200" s="715"/>
      <c r="F200" s="715"/>
      <c r="G200" s="715"/>
      <c r="H200" s="715"/>
      <c r="I200" s="715"/>
      <c r="J200" s="715"/>
      <c r="K200" s="715"/>
      <c r="L200" s="715"/>
      <c r="M200" s="715"/>
      <c r="P200" s="382"/>
      <c r="Q200" s="472"/>
      <c r="R200" s="133"/>
      <c r="S200" s="133"/>
      <c r="T200" s="440"/>
      <c r="U200" s="440"/>
      <c r="V200" s="440"/>
      <c r="X200" s="361"/>
    </row>
    <row r="201" spans="1:22" ht="12.75" customHeight="1">
      <c r="A201" s="361"/>
      <c r="B201" s="830"/>
      <c r="C201" s="830"/>
      <c r="D201" s="830"/>
      <c r="E201" s="830"/>
      <c r="F201" s="830"/>
      <c r="G201" s="830"/>
      <c r="H201" s="830"/>
      <c r="I201" s="830"/>
      <c r="J201" s="830"/>
      <c r="K201" s="830"/>
      <c r="L201" s="830"/>
      <c r="P201" s="382"/>
      <c r="Q201" s="442"/>
      <c r="R201" s="440"/>
      <c r="S201" s="440"/>
      <c r="T201" s="440"/>
      <c r="U201" s="440"/>
      <c r="V201" s="440"/>
    </row>
    <row r="202" spans="1:22" ht="12.75" customHeight="1">
      <c r="A202" s="361"/>
      <c r="B202" s="830"/>
      <c r="C202" s="830"/>
      <c r="D202" s="830"/>
      <c r="E202" s="830"/>
      <c r="F202" s="830"/>
      <c r="G202" s="830"/>
      <c r="H202" s="830"/>
      <c r="I202" s="830"/>
      <c r="J202" s="830"/>
      <c r="K202" s="830"/>
      <c r="L202" s="830"/>
      <c r="P202" s="382"/>
      <c r="Q202" s="442"/>
      <c r="R202" s="440"/>
      <c r="S202" s="440"/>
      <c r="T202" s="440"/>
      <c r="U202" s="440"/>
      <c r="V202" s="440"/>
    </row>
    <row r="203" spans="1:22" ht="12.75" customHeight="1">
      <c r="A203" s="361"/>
      <c r="B203" s="830"/>
      <c r="C203" s="830"/>
      <c r="D203" s="830"/>
      <c r="E203" s="830"/>
      <c r="F203" s="830"/>
      <c r="G203" s="830"/>
      <c r="H203" s="830"/>
      <c r="I203" s="830"/>
      <c r="J203" s="830"/>
      <c r="K203" s="830"/>
      <c r="L203" s="830"/>
      <c r="P203" s="382"/>
      <c r="Q203" s="442"/>
      <c r="R203" s="440"/>
      <c r="S203" s="440"/>
      <c r="T203" s="440"/>
      <c r="U203" s="440"/>
      <c r="V203" s="440"/>
    </row>
    <row r="204" spans="1:22" ht="12.75" customHeight="1">
      <c r="A204" s="361"/>
      <c r="B204" s="830"/>
      <c r="C204" s="830"/>
      <c r="D204" s="830"/>
      <c r="E204" s="830"/>
      <c r="F204" s="830"/>
      <c r="G204" s="830"/>
      <c r="H204" s="830"/>
      <c r="I204" s="830"/>
      <c r="J204" s="830"/>
      <c r="K204" s="830"/>
      <c r="L204" s="830"/>
      <c r="P204" s="382" t="s">
        <v>157</v>
      </c>
      <c r="Q204" s="442"/>
      <c r="R204" s="440"/>
      <c r="S204" s="440"/>
      <c r="T204" s="440"/>
      <c r="U204" s="440"/>
      <c r="V204" s="440"/>
    </row>
    <row r="205" spans="1:22" ht="12.75" customHeight="1">
      <c r="A205" s="361"/>
      <c r="B205" s="830"/>
      <c r="C205" s="830"/>
      <c r="D205" s="830"/>
      <c r="E205" s="830"/>
      <c r="F205" s="830"/>
      <c r="G205" s="830"/>
      <c r="H205" s="830"/>
      <c r="I205" s="830"/>
      <c r="J205" s="830"/>
      <c r="K205" s="830"/>
      <c r="L205" s="830"/>
      <c r="P205" s="382" t="s">
        <v>158</v>
      </c>
      <c r="Q205" s="442"/>
      <c r="R205" s="440"/>
      <c r="S205" s="440"/>
      <c r="T205" s="440"/>
      <c r="U205" s="440"/>
      <c r="V205" s="440"/>
    </row>
    <row r="206" spans="1:24" ht="12.75" customHeight="1">
      <c r="A206" s="361"/>
      <c r="B206" s="830"/>
      <c r="C206" s="830"/>
      <c r="D206" s="830"/>
      <c r="E206" s="830"/>
      <c r="F206" s="830"/>
      <c r="G206" s="830"/>
      <c r="H206" s="830"/>
      <c r="I206" s="830"/>
      <c r="J206" s="830"/>
      <c r="K206" s="830"/>
      <c r="L206" s="830"/>
      <c r="P206" s="382"/>
      <c r="Q206" s="439"/>
      <c r="R206" s="440"/>
      <c r="S206" s="440"/>
      <c r="T206" s="440"/>
      <c r="U206" s="440"/>
      <c r="V206" s="440"/>
      <c r="W206" s="29"/>
      <c r="X206" s="361"/>
    </row>
    <row r="207" spans="1:24" ht="7.5" customHeight="1">
      <c r="A207" s="361"/>
      <c r="B207" s="830"/>
      <c r="C207" s="830"/>
      <c r="D207" s="830"/>
      <c r="E207" s="830"/>
      <c r="F207" s="830"/>
      <c r="G207" s="830"/>
      <c r="H207" s="830"/>
      <c r="I207" s="830"/>
      <c r="J207" s="830"/>
      <c r="K207" s="830"/>
      <c r="L207" s="830"/>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826" t="s">
        <v>101</v>
      </c>
      <c r="B210" s="826"/>
      <c r="C210" s="826"/>
      <c r="D210" s="826"/>
      <c r="E210" s="826"/>
      <c r="F210" s="826"/>
      <c r="G210" s="826"/>
      <c r="H210" s="826"/>
      <c r="I210" s="826"/>
      <c r="J210" s="826"/>
      <c r="K210" s="826"/>
      <c r="L210" s="826"/>
      <c r="M210" s="826"/>
      <c r="P210" s="382"/>
      <c r="Q210" s="439"/>
      <c r="R210" s="440"/>
      <c r="S210" s="440"/>
      <c r="T210" s="440"/>
      <c r="U210" s="440"/>
      <c r="V210" s="440"/>
      <c r="W210" s="29"/>
      <c r="X210" s="361"/>
    </row>
    <row r="211" spans="1:24" s="453" customFormat="1" ht="12.75">
      <c r="A211" s="826"/>
      <c r="B211" s="826"/>
      <c r="C211" s="826"/>
      <c r="D211" s="826"/>
      <c r="E211" s="826"/>
      <c r="F211" s="826"/>
      <c r="G211" s="826"/>
      <c r="H211" s="826"/>
      <c r="I211" s="826"/>
      <c r="J211" s="826"/>
      <c r="K211" s="826"/>
      <c r="L211" s="826"/>
      <c r="M211" s="826"/>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827" t="s">
        <v>109</v>
      </c>
      <c r="B213" s="827"/>
      <c r="C213" s="827"/>
      <c r="D213" s="827"/>
      <c r="E213" s="827"/>
      <c r="F213" s="827"/>
      <c r="G213" s="827"/>
      <c r="H213" s="827"/>
      <c r="I213" s="827"/>
      <c r="J213" s="827"/>
      <c r="K213" s="827"/>
      <c r="L213" s="827"/>
      <c r="M213" s="827"/>
      <c r="P213" s="382"/>
      <c r="Q213" s="439"/>
      <c r="R213" s="440"/>
      <c r="S213" s="440"/>
      <c r="T213" s="440"/>
      <c r="U213" s="440"/>
      <c r="V213" s="440"/>
      <c r="W213" s="29"/>
      <c r="X213" s="361"/>
    </row>
    <row r="214" spans="1:24" ht="12.75">
      <c r="A214" s="827"/>
      <c r="B214" s="827"/>
      <c r="C214" s="827"/>
      <c r="D214" s="827"/>
      <c r="E214" s="827"/>
      <c r="F214" s="827"/>
      <c r="G214" s="827"/>
      <c r="H214" s="827"/>
      <c r="I214" s="827"/>
      <c r="J214" s="827"/>
      <c r="K214" s="827"/>
      <c r="L214" s="827"/>
      <c r="M214" s="827"/>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B201:L207"/>
    <mergeCell ref="A142:M142"/>
    <mergeCell ref="A69:M69"/>
    <mergeCell ref="A82:M82"/>
    <mergeCell ref="A87:M87"/>
    <mergeCell ref="A94:M94"/>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BRAHIM Cyrine</dc:creator>
  <cp:keywords/>
  <dc:description/>
  <cp:lastModifiedBy>BRAHIM Cyrine</cp:lastModifiedBy>
  <cp:lastPrinted>2017-03-06T10:44:24Z</cp:lastPrinted>
  <dcterms:created xsi:type="dcterms:W3CDTF">2005-09-22T12:43:51Z</dcterms:created>
  <dcterms:modified xsi:type="dcterms:W3CDTF">2017-03-09T10:30:44Z</dcterms:modified>
  <cp:category/>
  <cp:version/>
  <cp:contentType/>
  <cp:contentStatus/>
</cp:coreProperties>
</file>