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demarco.ANR\Documents\Excellences\"/>
    </mc:Choice>
  </mc:AlternateContent>
  <workbookProtection workbookAlgorithmName="SHA-512" workbookHashValue="rJqdZAaRd1JdcMnnhg2o5EHvrYkYW7sq7MROtOsqQE9oyjV8itqI77c+E20ygxFhuoYLtOkpBl91IQGOhU0JBw==" workbookSaltValue="/rzdiEXaJfCpxKJldOIccw==" workbookSpinCount="100000" lockStructure="1"/>
  <bookViews>
    <workbookView xWindow="0" yWindow="0" windowWidth="19200" windowHeight="4908" tabRatio="809"/>
  </bookViews>
  <sheets>
    <sheet name="Notice" sheetId="1" r:id="rId1"/>
    <sheet name="VoletGeneral" sheetId="2" r:id="rId2"/>
    <sheet name="Part1-Coord" sheetId="6" r:id="rId3"/>
    <sheet name="Part2" sheetId="49" r:id="rId4"/>
    <sheet name="Part3" sheetId="48" r:id="rId5"/>
    <sheet name="Part4" sheetId="50" r:id="rId6"/>
    <sheet name="Part5" sheetId="51" r:id="rId7"/>
    <sheet name="Part6" sheetId="52" r:id="rId8"/>
    <sheet name="Part7" sheetId="53" r:id="rId9"/>
    <sheet name="Part8" sheetId="54" r:id="rId10"/>
    <sheet name="Part9" sheetId="55" r:id="rId11"/>
    <sheet name="Part10" sheetId="56" r:id="rId12"/>
    <sheet name="Part11" sheetId="57" r:id="rId13"/>
    <sheet name="Part12" sheetId="58" r:id="rId14"/>
    <sheet name="Part13" sheetId="59" r:id="rId15"/>
    <sheet name="Part14" sheetId="60" r:id="rId16"/>
    <sheet name="Part15" sheetId="61" r:id="rId17"/>
    <sheet name="Part16" sheetId="62" r:id="rId18"/>
    <sheet name="Part17" sheetId="63" r:id="rId19"/>
    <sheet name="Part18" sheetId="64" r:id="rId20"/>
    <sheet name="Part19" sheetId="65" r:id="rId21"/>
    <sheet name="Part20" sheetId="66" r:id="rId22"/>
  </sheets>
  <definedNames>
    <definedName name="_xlnm_Print_Area" localSheetId="11">Part10!$A:$I</definedName>
    <definedName name="_xlnm_Print_Area" localSheetId="12">Part11!$A:$I</definedName>
    <definedName name="_xlnm_Print_Area" localSheetId="13">Part12!$A:$I</definedName>
    <definedName name="_xlnm_Print_Area" localSheetId="14">Part13!$A:$I</definedName>
    <definedName name="_xlnm_Print_Area" localSheetId="15">Part14!$A:$I</definedName>
    <definedName name="_xlnm_Print_Area" localSheetId="16">Part15!$A:$I</definedName>
    <definedName name="_xlnm_Print_Area" localSheetId="17">Part16!$A:$I</definedName>
    <definedName name="_xlnm_Print_Area" localSheetId="18">Part17!$A:$I</definedName>
    <definedName name="_xlnm_Print_Area" localSheetId="19">Part18!$A:$I</definedName>
    <definedName name="_xlnm_Print_Area" localSheetId="20">Part19!$A:$I</definedName>
    <definedName name="_xlnm_Print_Area" localSheetId="2">'Part1-Coord'!$A:$I</definedName>
    <definedName name="_xlnm_Print_Area" localSheetId="3">Part2!$A:$I</definedName>
    <definedName name="_xlnm_Print_Area" localSheetId="21">Part20!$A:$I</definedName>
    <definedName name="_xlnm_Print_Area" localSheetId="4">Part3!$A:$I</definedName>
    <definedName name="_xlnm_Print_Area" localSheetId="5">Part4!$A:$I</definedName>
    <definedName name="_xlnm_Print_Area" localSheetId="6">Part5!$A:$I</definedName>
    <definedName name="_xlnm_Print_Area" localSheetId="7">Part6!$A:$I</definedName>
    <definedName name="_xlnm_Print_Area" localSheetId="8">Part7!$A:$I</definedName>
    <definedName name="_xlnm_Print_Area" localSheetId="9">Part8!$A:$I</definedName>
    <definedName name="_xlnm_Print_Area" localSheetId="10">Part9!$A:$I</definedName>
    <definedName name="opzioni">Part2!#REF!</definedName>
    <definedName name="Oui">Part2!$L$9:$L$15,Part2!$L$21,Part2!$L$22</definedName>
    <definedName name="type">VoletGeneral!$P$11:$P$13</definedName>
  </definedNames>
  <calcPr calcId="162913" concurrentCalc="0"/>
</workbook>
</file>

<file path=xl/calcChain.xml><?xml version="1.0" encoding="utf-8"?>
<calcChain xmlns="http://schemas.openxmlformats.org/spreadsheetml/2006/main">
  <c r="K52" i="2" l="1"/>
  <c r="H2" i="49"/>
  <c r="H5" i="1"/>
  <c r="B83" i="2"/>
  <c r="B82" i="2"/>
  <c r="B81" i="2"/>
  <c r="B80" i="2"/>
  <c r="B79" i="2"/>
  <c r="B78" i="2"/>
  <c r="B77" i="2"/>
  <c r="B76" i="2"/>
  <c r="B75" i="2"/>
  <c r="B74" i="2"/>
  <c r="B73" i="2"/>
  <c r="B72" i="2"/>
  <c r="B71" i="2"/>
  <c r="B70" i="2"/>
  <c r="B69" i="2"/>
  <c r="B68" i="2"/>
  <c r="B67" i="2"/>
  <c r="B66" i="2"/>
  <c r="B65" i="2"/>
  <c r="D9" i="6"/>
  <c r="B64" i="2"/>
  <c r="E122" i="2"/>
  <c r="B122" i="2"/>
  <c r="L30" i="6"/>
  <c r="G32" i="6"/>
  <c r="G33" i="6"/>
  <c r="G34" i="6"/>
  <c r="G35" i="6"/>
  <c r="G36" i="6"/>
  <c r="G37" i="6"/>
  <c r="G38" i="6"/>
  <c r="G39" i="6"/>
  <c r="G40" i="6"/>
  <c r="G41" i="6"/>
  <c r="G42" i="6"/>
  <c r="G43" i="6"/>
  <c r="G44" i="6"/>
  <c r="G45" i="6"/>
  <c r="G64" i="6"/>
  <c r="I64" i="6"/>
  <c r="G63" i="6"/>
  <c r="I63" i="6"/>
  <c r="G62" i="6"/>
  <c r="I62" i="6"/>
  <c r="G61" i="6"/>
  <c r="I61" i="6"/>
  <c r="G60" i="6"/>
  <c r="I60" i="6"/>
  <c r="G59" i="6"/>
  <c r="I59" i="6"/>
  <c r="G58" i="6"/>
  <c r="I58" i="6"/>
  <c r="G57" i="6"/>
  <c r="I57" i="6"/>
  <c r="G56" i="6"/>
  <c r="I56" i="6"/>
  <c r="G55" i="6"/>
  <c r="I55" i="6"/>
  <c r="G54" i="6"/>
  <c r="I54" i="6"/>
  <c r="G53" i="6"/>
  <c r="I53" i="6"/>
  <c r="G52" i="6"/>
  <c r="I52" i="6"/>
  <c r="G33" i="48"/>
  <c r="G34" i="48"/>
  <c r="G35" i="48"/>
  <c r="G36" i="48"/>
  <c r="G37" i="48"/>
  <c r="G38" i="48"/>
  <c r="G39" i="48"/>
  <c r="G40" i="48"/>
  <c r="I40" i="48"/>
  <c r="G41" i="48"/>
  <c r="G42" i="48"/>
  <c r="G43" i="48"/>
  <c r="G44" i="48"/>
  <c r="G33" i="50"/>
  <c r="G34" i="50"/>
  <c r="G35" i="50"/>
  <c r="G36" i="50"/>
  <c r="I36" i="50"/>
  <c r="G37" i="50"/>
  <c r="I37" i="50"/>
  <c r="G38" i="50"/>
  <c r="G39" i="50"/>
  <c r="G40" i="50"/>
  <c r="G41" i="50"/>
  <c r="G42" i="50"/>
  <c r="G43" i="50"/>
  <c r="G44" i="50"/>
  <c r="I44" i="50"/>
  <c r="G33" i="51"/>
  <c r="I33" i="51"/>
  <c r="G34" i="51"/>
  <c r="G35" i="51"/>
  <c r="G36" i="51"/>
  <c r="G37" i="51"/>
  <c r="G38" i="51"/>
  <c r="G39" i="51"/>
  <c r="G40" i="51"/>
  <c r="I40" i="51"/>
  <c r="G41" i="51"/>
  <c r="I41" i="51"/>
  <c r="G42" i="51"/>
  <c r="G43" i="51"/>
  <c r="G44" i="51"/>
  <c r="G33" i="52"/>
  <c r="G34" i="52"/>
  <c r="G35" i="52"/>
  <c r="G36" i="52"/>
  <c r="I36" i="52"/>
  <c r="G37" i="52"/>
  <c r="I37" i="52"/>
  <c r="G38" i="52"/>
  <c r="G39" i="52"/>
  <c r="G40" i="52"/>
  <c r="G41" i="52"/>
  <c r="G42" i="52"/>
  <c r="G43" i="52"/>
  <c r="G44" i="52"/>
  <c r="I44" i="52"/>
  <c r="G33" i="53"/>
  <c r="I33" i="53"/>
  <c r="G34" i="53"/>
  <c r="G35" i="53"/>
  <c r="G36" i="53"/>
  <c r="G37" i="53"/>
  <c r="G38" i="53"/>
  <c r="G39" i="53"/>
  <c r="G40" i="53"/>
  <c r="I40" i="53"/>
  <c r="G41" i="53"/>
  <c r="I41" i="53"/>
  <c r="G42" i="53"/>
  <c r="G43" i="53"/>
  <c r="G44" i="53"/>
  <c r="G33" i="54"/>
  <c r="G34" i="54"/>
  <c r="G35" i="54"/>
  <c r="G36" i="54"/>
  <c r="I36" i="54"/>
  <c r="G37" i="54"/>
  <c r="I37" i="54"/>
  <c r="G38" i="54"/>
  <c r="G39" i="54"/>
  <c r="G40" i="54"/>
  <c r="G41" i="54"/>
  <c r="G42" i="54"/>
  <c r="G43" i="54"/>
  <c r="G44" i="54"/>
  <c r="I44" i="54"/>
  <c r="G33" i="55"/>
  <c r="I33" i="55"/>
  <c r="G34" i="55"/>
  <c r="G35" i="55"/>
  <c r="G36" i="55"/>
  <c r="G37" i="55"/>
  <c r="G38" i="55"/>
  <c r="G39" i="55"/>
  <c r="G40" i="55"/>
  <c r="I40" i="55"/>
  <c r="G41" i="55"/>
  <c r="I41" i="55"/>
  <c r="G42" i="55"/>
  <c r="G43" i="55"/>
  <c r="G44" i="55"/>
  <c r="G33" i="56"/>
  <c r="G34" i="56"/>
  <c r="G35" i="56"/>
  <c r="G36" i="56"/>
  <c r="I36" i="56"/>
  <c r="G37" i="56"/>
  <c r="I37" i="56"/>
  <c r="G38" i="56"/>
  <c r="G39" i="56"/>
  <c r="G40" i="56"/>
  <c r="G41" i="56"/>
  <c r="G42" i="56"/>
  <c r="G43" i="56"/>
  <c r="G44" i="56"/>
  <c r="I44" i="56"/>
  <c r="G33" i="57"/>
  <c r="I33" i="57"/>
  <c r="G34" i="57"/>
  <c r="G35" i="57"/>
  <c r="G36" i="57"/>
  <c r="G37" i="57"/>
  <c r="G38" i="57"/>
  <c r="G39" i="57"/>
  <c r="G40" i="57"/>
  <c r="I40" i="57"/>
  <c r="G41" i="57"/>
  <c r="I41" i="57"/>
  <c r="G42" i="57"/>
  <c r="G43" i="57"/>
  <c r="G44" i="57"/>
  <c r="G33" i="58"/>
  <c r="G34" i="58"/>
  <c r="G35" i="58"/>
  <c r="G36" i="58"/>
  <c r="I36" i="58"/>
  <c r="G37" i="58"/>
  <c r="I37" i="58"/>
  <c r="G38" i="58"/>
  <c r="G39" i="58"/>
  <c r="G40" i="58"/>
  <c r="G41" i="58"/>
  <c r="G42" i="58"/>
  <c r="G43" i="58"/>
  <c r="G44" i="58"/>
  <c r="I44" i="58"/>
  <c r="G33" i="59"/>
  <c r="I33" i="59"/>
  <c r="G34" i="59"/>
  <c r="G35" i="59"/>
  <c r="G36" i="59"/>
  <c r="G37" i="59"/>
  <c r="G38" i="59"/>
  <c r="G39" i="59"/>
  <c r="G40" i="59"/>
  <c r="I40" i="59"/>
  <c r="G41" i="59"/>
  <c r="I41" i="59"/>
  <c r="G42" i="59"/>
  <c r="G43" i="59"/>
  <c r="G44" i="59"/>
  <c r="G33" i="60"/>
  <c r="G34" i="60"/>
  <c r="G35" i="60"/>
  <c r="G36" i="60"/>
  <c r="I36" i="60"/>
  <c r="G37" i="60"/>
  <c r="I37" i="60"/>
  <c r="G38" i="60"/>
  <c r="G39" i="60"/>
  <c r="G40" i="60"/>
  <c r="G41" i="60"/>
  <c r="G42" i="60"/>
  <c r="G43" i="60"/>
  <c r="G44" i="60"/>
  <c r="I44" i="60"/>
  <c r="G33" i="61"/>
  <c r="I33" i="61"/>
  <c r="G34" i="61"/>
  <c r="G35" i="61"/>
  <c r="G36" i="61"/>
  <c r="G37" i="61"/>
  <c r="G38" i="61"/>
  <c r="G39" i="61"/>
  <c r="G40" i="61"/>
  <c r="I40" i="61"/>
  <c r="G41" i="61"/>
  <c r="I41" i="61"/>
  <c r="G42" i="61"/>
  <c r="G43" i="61"/>
  <c r="G44" i="61"/>
  <c r="G33" i="62"/>
  <c r="G34" i="62"/>
  <c r="G35" i="62"/>
  <c r="G36" i="62"/>
  <c r="I36" i="62"/>
  <c r="G37" i="62"/>
  <c r="I37" i="62"/>
  <c r="G38" i="62"/>
  <c r="G39" i="62"/>
  <c r="G40" i="62"/>
  <c r="G41" i="62"/>
  <c r="G42" i="62"/>
  <c r="G43" i="62"/>
  <c r="G44" i="62"/>
  <c r="I44" i="62"/>
  <c r="G33" i="63"/>
  <c r="I33" i="63"/>
  <c r="G34" i="63"/>
  <c r="G35" i="63"/>
  <c r="G36" i="63"/>
  <c r="G37" i="63"/>
  <c r="G38" i="63"/>
  <c r="G39" i="63"/>
  <c r="G40" i="63"/>
  <c r="I40" i="63"/>
  <c r="G41" i="63"/>
  <c r="I41" i="63"/>
  <c r="G42" i="63"/>
  <c r="G43" i="63"/>
  <c r="G44" i="63"/>
  <c r="G33" i="64"/>
  <c r="G34" i="64"/>
  <c r="G35" i="64"/>
  <c r="G36" i="64"/>
  <c r="I36" i="64"/>
  <c r="G37" i="64"/>
  <c r="I37" i="64"/>
  <c r="G38" i="64"/>
  <c r="G39" i="64"/>
  <c r="G40" i="64"/>
  <c r="G41" i="64"/>
  <c r="G42" i="64"/>
  <c r="G43" i="64"/>
  <c r="G44" i="64"/>
  <c r="I44" i="64"/>
  <c r="G33" i="65"/>
  <c r="I33" i="65"/>
  <c r="G34" i="65"/>
  <c r="G35" i="65"/>
  <c r="G36" i="65"/>
  <c r="G37" i="65"/>
  <c r="G38" i="65"/>
  <c r="G39" i="65"/>
  <c r="G40" i="65"/>
  <c r="I40" i="65"/>
  <c r="G41" i="65"/>
  <c r="I41" i="65"/>
  <c r="G42" i="65"/>
  <c r="G43" i="65"/>
  <c r="G44" i="65"/>
  <c r="G33" i="66"/>
  <c r="G34" i="66"/>
  <c r="G35" i="66"/>
  <c r="G36" i="66"/>
  <c r="I36" i="66"/>
  <c r="G37" i="66"/>
  <c r="I37" i="66"/>
  <c r="G38" i="66"/>
  <c r="G39" i="66"/>
  <c r="G40" i="66"/>
  <c r="G41" i="66"/>
  <c r="G42" i="66"/>
  <c r="G43" i="66"/>
  <c r="G44" i="66"/>
  <c r="I44" i="66"/>
  <c r="G33" i="49"/>
  <c r="I33" i="49"/>
  <c r="G34" i="49"/>
  <c r="G35" i="49"/>
  <c r="G36" i="49"/>
  <c r="G37" i="49"/>
  <c r="G38" i="49"/>
  <c r="G39" i="49"/>
  <c r="G40" i="49"/>
  <c r="I40" i="49"/>
  <c r="G41" i="49"/>
  <c r="I41" i="49"/>
  <c r="G42" i="49"/>
  <c r="G43" i="49"/>
  <c r="G44" i="49"/>
  <c r="I33" i="48"/>
  <c r="I34" i="48"/>
  <c r="I35" i="48"/>
  <c r="I36" i="48"/>
  <c r="I37" i="48"/>
  <c r="I38" i="48"/>
  <c r="I39" i="48"/>
  <c r="I41" i="48"/>
  <c r="I42" i="48"/>
  <c r="I43" i="48"/>
  <c r="I44" i="48"/>
  <c r="I33" i="50"/>
  <c r="I34" i="50"/>
  <c r="I35" i="50"/>
  <c r="I38" i="50"/>
  <c r="I39" i="50"/>
  <c r="I40" i="50"/>
  <c r="I41" i="50"/>
  <c r="I42" i="50"/>
  <c r="I43" i="50"/>
  <c r="I34" i="51"/>
  <c r="I35" i="51"/>
  <c r="I36" i="51"/>
  <c r="I37" i="51"/>
  <c r="I38" i="51"/>
  <c r="I39" i="51"/>
  <c r="I42" i="51"/>
  <c r="I43" i="51"/>
  <c r="I44" i="51"/>
  <c r="I33" i="52"/>
  <c r="I34" i="52"/>
  <c r="I35" i="52"/>
  <c r="I38" i="52"/>
  <c r="I39" i="52"/>
  <c r="I40" i="52"/>
  <c r="I41" i="52"/>
  <c r="I42" i="52"/>
  <c r="I43" i="52"/>
  <c r="I34" i="53"/>
  <c r="I35" i="53"/>
  <c r="I36" i="53"/>
  <c r="I37" i="53"/>
  <c r="I38" i="53"/>
  <c r="I39" i="53"/>
  <c r="I42" i="53"/>
  <c r="I43" i="53"/>
  <c r="I44" i="53"/>
  <c r="I33" i="54"/>
  <c r="I34" i="54"/>
  <c r="I35" i="54"/>
  <c r="I38" i="54"/>
  <c r="I39" i="54"/>
  <c r="I40" i="54"/>
  <c r="I41" i="54"/>
  <c r="I42" i="54"/>
  <c r="I43" i="54"/>
  <c r="I34" i="55"/>
  <c r="I35" i="55"/>
  <c r="I36" i="55"/>
  <c r="I37" i="55"/>
  <c r="I38" i="55"/>
  <c r="I39" i="55"/>
  <c r="I42" i="55"/>
  <c r="I43" i="55"/>
  <c r="I44" i="55"/>
  <c r="I33" i="56"/>
  <c r="I34" i="56"/>
  <c r="I35" i="56"/>
  <c r="I38" i="56"/>
  <c r="I39" i="56"/>
  <c r="I40" i="56"/>
  <c r="I41" i="56"/>
  <c r="I42" i="56"/>
  <c r="I43" i="56"/>
  <c r="I34" i="57"/>
  <c r="I35" i="57"/>
  <c r="I36" i="57"/>
  <c r="I37" i="57"/>
  <c r="I38" i="57"/>
  <c r="I39" i="57"/>
  <c r="I42" i="57"/>
  <c r="I43" i="57"/>
  <c r="I44" i="57"/>
  <c r="I33" i="58"/>
  <c r="I34" i="58"/>
  <c r="I35" i="58"/>
  <c r="I38" i="58"/>
  <c r="I39" i="58"/>
  <c r="I40" i="58"/>
  <c r="I41" i="58"/>
  <c r="I42" i="58"/>
  <c r="I43" i="58"/>
  <c r="I34" i="59"/>
  <c r="I35" i="59"/>
  <c r="I36" i="59"/>
  <c r="I37" i="59"/>
  <c r="I38" i="59"/>
  <c r="I39" i="59"/>
  <c r="I42" i="59"/>
  <c r="I43" i="59"/>
  <c r="I44" i="59"/>
  <c r="I33" i="60"/>
  <c r="I34" i="60"/>
  <c r="I35" i="60"/>
  <c r="I38" i="60"/>
  <c r="I39" i="60"/>
  <c r="I40" i="60"/>
  <c r="I41" i="60"/>
  <c r="I42" i="60"/>
  <c r="I43" i="60"/>
  <c r="I34" i="61"/>
  <c r="I35" i="61"/>
  <c r="I36" i="61"/>
  <c r="I37" i="61"/>
  <c r="I38" i="61"/>
  <c r="I39" i="61"/>
  <c r="I42" i="61"/>
  <c r="I43" i="61"/>
  <c r="I44" i="61"/>
  <c r="I33" i="62"/>
  <c r="I34" i="62"/>
  <c r="I35" i="62"/>
  <c r="I38" i="62"/>
  <c r="I39" i="62"/>
  <c r="I40" i="62"/>
  <c r="I41" i="62"/>
  <c r="I42" i="62"/>
  <c r="I43" i="62"/>
  <c r="I34" i="63"/>
  <c r="I35" i="63"/>
  <c r="I36" i="63"/>
  <c r="I37" i="63"/>
  <c r="I38" i="63"/>
  <c r="I39" i="63"/>
  <c r="I42" i="63"/>
  <c r="I43" i="63"/>
  <c r="I44" i="63"/>
  <c r="I33" i="64"/>
  <c r="I34" i="64"/>
  <c r="I35" i="64"/>
  <c r="I38" i="64"/>
  <c r="I39" i="64"/>
  <c r="I40" i="64"/>
  <c r="I41" i="64"/>
  <c r="I42" i="64"/>
  <c r="I43" i="64"/>
  <c r="I34" i="65"/>
  <c r="I35" i="65"/>
  <c r="I36" i="65"/>
  <c r="I37" i="65"/>
  <c r="I38" i="65"/>
  <c r="I39" i="65"/>
  <c r="I42" i="65"/>
  <c r="I43" i="65"/>
  <c r="I44" i="65"/>
  <c r="I33" i="66"/>
  <c r="I34" i="66"/>
  <c r="I35" i="66"/>
  <c r="I38" i="66"/>
  <c r="I39" i="66"/>
  <c r="I40" i="66"/>
  <c r="I41" i="66"/>
  <c r="I42" i="66"/>
  <c r="I43" i="66"/>
  <c r="I34" i="49"/>
  <c r="I35" i="49"/>
  <c r="I36" i="49"/>
  <c r="I37" i="49"/>
  <c r="I38" i="49"/>
  <c r="I39" i="49"/>
  <c r="I42" i="49"/>
  <c r="I43" i="49"/>
  <c r="I44" i="49"/>
  <c r="G51" i="48"/>
  <c r="G52" i="48"/>
  <c r="G53" i="48"/>
  <c r="G54" i="48"/>
  <c r="G55" i="48"/>
  <c r="G56" i="48"/>
  <c r="G57" i="48"/>
  <c r="G58" i="48"/>
  <c r="I58" i="48"/>
  <c r="G59" i="48"/>
  <c r="G60" i="48"/>
  <c r="G61" i="48"/>
  <c r="G51" i="50"/>
  <c r="G52" i="50"/>
  <c r="G53" i="50"/>
  <c r="G54" i="50"/>
  <c r="G55" i="50"/>
  <c r="I55" i="50"/>
  <c r="G56" i="50"/>
  <c r="G57" i="50"/>
  <c r="G58" i="50"/>
  <c r="G59" i="50"/>
  <c r="G60" i="50"/>
  <c r="G61" i="50"/>
  <c r="G51" i="51"/>
  <c r="G52" i="51"/>
  <c r="I52" i="51"/>
  <c r="G53" i="51"/>
  <c r="G54" i="51"/>
  <c r="G55" i="51"/>
  <c r="G56" i="51"/>
  <c r="G57" i="51"/>
  <c r="G58" i="51"/>
  <c r="G59" i="51"/>
  <c r="G60" i="51"/>
  <c r="I60" i="51"/>
  <c r="G61" i="51"/>
  <c r="G51" i="52"/>
  <c r="G52" i="52"/>
  <c r="G53" i="52"/>
  <c r="G54" i="52"/>
  <c r="G55" i="52"/>
  <c r="G56" i="52"/>
  <c r="G57" i="52"/>
  <c r="I57" i="52"/>
  <c r="G58" i="52"/>
  <c r="G59" i="52"/>
  <c r="G60" i="52"/>
  <c r="G61" i="52"/>
  <c r="G51" i="53"/>
  <c r="G52" i="53"/>
  <c r="G53" i="53"/>
  <c r="G54" i="53"/>
  <c r="I54" i="53"/>
  <c r="G55" i="53"/>
  <c r="G56" i="53"/>
  <c r="G57" i="53"/>
  <c r="G58" i="53"/>
  <c r="G59" i="53"/>
  <c r="G60" i="53"/>
  <c r="G61" i="53"/>
  <c r="G51" i="54"/>
  <c r="I51" i="54"/>
  <c r="G52" i="54"/>
  <c r="G53" i="54"/>
  <c r="G54" i="54"/>
  <c r="G55" i="54"/>
  <c r="G56" i="54"/>
  <c r="G57" i="54"/>
  <c r="G58" i="54"/>
  <c r="G59" i="54"/>
  <c r="I59" i="54"/>
  <c r="G60" i="54"/>
  <c r="G61" i="54"/>
  <c r="G51" i="55"/>
  <c r="G52" i="55"/>
  <c r="G53" i="55"/>
  <c r="G54" i="55"/>
  <c r="G55" i="55"/>
  <c r="G56" i="55"/>
  <c r="I56" i="55"/>
  <c r="G57" i="55"/>
  <c r="G58" i="55"/>
  <c r="G59" i="55"/>
  <c r="G60" i="55"/>
  <c r="G61" i="55"/>
  <c r="G51" i="56"/>
  <c r="G52" i="56"/>
  <c r="G53" i="56"/>
  <c r="I53" i="56"/>
  <c r="G54" i="56"/>
  <c r="G55" i="56"/>
  <c r="G56" i="56"/>
  <c r="G57" i="56"/>
  <c r="G58" i="56"/>
  <c r="G59" i="56"/>
  <c r="G60" i="56"/>
  <c r="G61" i="56"/>
  <c r="I61" i="56"/>
  <c r="G51" i="57"/>
  <c r="G52" i="57"/>
  <c r="G53" i="57"/>
  <c r="G54" i="57"/>
  <c r="G55" i="57"/>
  <c r="G56" i="57"/>
  <c r="G57" i="57"/>
  <c r="G58" i="57"/>
  <c r="I58" i="57"/>
  <c r="G59" i="57"/>
  <c r="G60" i="57"/>
  <c r="G61" i="57"/>
  <c r="G51" i="58"/>
  <c r="G52" i="58"/>
  <c r="G53" i="58"/>
  <c r="G54" i="58"/>
  <c r="G55" i="58"/>
  <c r="I55" i="58"/>
  <c r="G56" i="58"/>
  <c r="G57" i="58"/>
  <c r="G58" i="58"/>
  <c r="G59" i="58"/>
  <c r="G60" i="58"/>
  <c r="G61" i="58"/>
  <c r="G51" i="59"/>
  <c r="G52" i="59"/>
  <c r="I52" i="59"/>
  <c r="G53" i="59"/>
  <c r="G54" i="59"/>
  <c r="I54" i="59"/>
  <c r="G55" i="59"/>
  <c r="G56" i="59"/>
  <c r="G57" i="59"/>
  <c r="G58" i="59"/>
  <c r="G59" i="59"/>
  <c r="G60" i="59"/>
  <c r="I60" i="59"/>
  <c r="G61" i="59"/>
  <c r="G51" i="60"/>
  <c r="I51" i="60"/>
  <c r="G52" i="60"/>
  <c r="G53" i="60"/>
  <c r="G54" i="60"/>
  <c r="G55" i="60"/>
  <c r="G56" i="60"/>
  <c r="G57" i="60"/>
  <c r="I57" i="60"/>
  <c r="G58" i="60"/>
  <c r="G59" i="60"/>
  <c r="I59" i="60"/>
  <c r="G60" i="60"/>
  <c r="G61" i="60"/>
  <c r="G51" i="61"/>
  <c r="G52" i="61"/>
  <c r="G53" i="61"/>
  <c r="G54" i="61"/>
  <c r="I54" i="61"/>
  <c r="G55" i="61"/>
  <c r="G56" i="61"/>
  <c r="I56" i="61"/>
  <c r="G57" i="61"/>
  <c r="G58" i="61"/>
  <c r="G59" i="61"/>
  <c r="G60" i="61"/>
  <c r="G61" i="61"/>
  <c r="G51" i="62"/>
  <c r="I51" i="62"/>
  <c r="G52" i="62"/>
  <c r="G53" i="62"/>
  <c r="I53" i="62"/>
  <c r="G54" i="62"/>
  <c r="G55" i="62"/>
  <c r="G56" i="62"/>
  <c r="G57" i="62"/>
  <c r="G58" i="62"/>
  <c r="G59" i="62"/>
  <c r="I59" i="62"/>
  <c r="G60" i="62"/>
  <c r="G61" i="62"/>
  <c r="I61" i="62"/>
  <c r="G51" i="63"/>
  <c r="G52" i="63"/>
  <c r="G53" i="63"/>
  <c r="G54" i="63"/>
  <c r="G55" i="63"/>
  <c r="G56" i="63"/>
  <c r="I56" i="63"/>
  <c r="G57" i="63"/>
  <c r="G58" i="63"/>
  <c r="I58" i="63"/>
  <c r="G59" i="63"/>
  <c r="G60" i="63"/>
  <c r="G61" i="63"/>
  <c r="G51" i="64"/>
  <c r="G52" i="64"/>
  <c r="G53" i="64"/>
  <c r="I53" i="64"/>
  <c r="G54" i="64"/>
  <c r="G55" i="64"/>
  <c r="I55" i="64"/>
  <c r="G56" i="64"/>
  <c r="G57" i="64"/>
  <c r="G58" i="64"/>
  <c r="G59" i="64"/>
  <c r="G60" i="64"/>
  <c r="G61" i="64"/>
  <c r="I61" i="64"/>
  <c r="G51" i="65"/>
  <c r="G52" i="65"/>
  <c r="I52" i="65"/>
  <c r="G53" i="65"/>
  <c r="G54" i="65"/>
  <c r="G55" i="65"/>
  <c r="G56" i="65"/>
  <c r="G57" i="65"/>
  <c r="G58" i="65"/>
  <c r="I58" i="65"/>
  <c r="G59" i="65"/>
  <c r="G60" i="65"/>
  <c r="I60" i="65"/>
  <c r="G61" i="65"/>
  <c r="G51" i="66"/>
  <c r="G52" i="66"/>
  <c r="G53" i="66"/>
  <c r="G54" i="66"/>
  <c r="G55" i="66"/>
  <c r="I55" i="66"/>
  <c r="G56" i="66"/>
  <c r="G57" i="66"/>
  <c r="I57" i="66"/>
  <c r="G58" i="66"/>
  <c r="G59" i="66"/>
  <c r="G60" i="66"/>
  <c r="G61" i="66"/>
  <c r="G51" i="49"/>
  <c r="G52" i="49"/>
  <c r="I52" i="49"/>
  <c r="G53" i="49"/>
  <c r="G54" i="49"/>
  <c r="I54" i="49"/>
  <c r="G55" i="49"/>
  <c r="G56" i="49"/>
  <c r="G57" i="49"/>
  <c r="G58" i="49"/>
  <c r="G59" i="49"/>
  <c r="G60" i="49"/>
  <c r="I60" i="49"/>
  <c r="G61" i="49"/>
  <c r="I51" i="48"/>
  <c r="I52" i="48"/>
  <c r="I53" i="48"/>
  <c r="I54" i="48"/>
  <c r="I55" i="48"/>
  <c r="I56" i="48"/>
  <c r="I57" i="48"/>
  <c r="I59" i="48"/>
  <c r="I60" i="48"/>
  <c r="I61" i="48"/>
  <c r="I51" i="50"/>
  <c r="I52" i="50"/>
  <c r="I53" i="50"/>
  <c r="I54" i="50"/>
  <c r="I56" i="50"/>
  <c r="I57" i="50"/>
  <c r="I58" i="50"/>
  <c r="I59" i="50"/>
  <c r="I60" i="50"/>
  <c r="I61" i="50"/>
  <c r="I51" i="51"/>
  <c r="I53" i="51"/>
  <c r="I54" i="51"/>
  <c r="I55" i="51"/>
  <c r="I56" i="51"/>
  <c r="I57" i="51"/>
  <c r="I58" i="51"/>
  <c r="I59" i="51"/>
  <c r="I61" i="51"/>
  <c r="I51" i="52"/>
  <c r="I52" i="52"/>
  <c r="I53" i="52"/>
  <c r="I54" i="52"/>
  <c r="I55" i="52"/>
  <c r="I56" i="52"/>
  <c r="I58" i="52"/>
  <c r="I59" i="52"/>
  <c r="I60" i="52"/>
  <c r="I61" i="52"/>
  <c r="I51" i="53"/>
  <c r="I52" i="53"/>
  <c r="I53" i="53"/>
  <c r="I55" i="53"/>
  <c r="I56" i="53"/>
  <c r="I57" i="53"/>
  <c r="I58" i="53"/>
  <c r="I59" i="53"/>
  <c r="I60" i="53"/>
  <c r="I61" i="53"/>
  <c r="I52" i="54"/>
  <c r="I53" i="54"/>
  <c r="I54" i="54"/>
  <c r="I55" i="54"/>
  <c r="I56" i="54"/>
  <c r="I57" i="54"/>
  <c r="I58" i="54"/>
  <c r="I60" i="54"/>
  <c r="I61" i="54"/>
  <c r="I51" i="55"/>
  <c r="I52" i="55"/>
  <c r="I53" i="55"/>
  <c r="I54" i="55"/>
  <c r="I55" i="55"/>
  <c r="I57" i="55"/>
  <c r="I58" i="55"/>
  <c r="I59" i="55"/>
  <c r="I60" i="55"/>
  <c r="I61" i="55"/>
  <c r="I51" i="56"/>
  <c r="I52" i="56"/>
  <c r="I54" i="56"/>
  <c r="I55" i="56"/>
  <c r="I56" i="56"/>
  <c r="I57" i="56"/>
  <c r="I58" i="56"/>
  <c r="I59" i="56"/>
  <c r="I60" i="56"/>
  <c r="I51" i="57"/>
  <c r="I52" i="57"/>
  <c r="I53" i="57"/>
  <c r="I54" i="57"/>
  <c r="I55" i="57"/>
  <c r="I56" i="57"/>
  <c r="I57" i="57"/>
  <c r="I59" i="57"/>
  <c r="I60" i="57"/>
  <c r="I61" i="57"/>
  <c r="I51" i="58"/>
  <c r="I52" i="58"/>
  <c r="I53" i="58"/>
  <c r="I54" i="58"/>
  <c r="I56" i="58"/>
  <c r="I57" i="58"/>
  <c r="I58" i="58"/>
  <c r="I59" i="58"/>
  <c r="I60" i="58"/>
  <c r="I61" i="58"/>
  <c r="I51" i="59"/>
  <c r="I53" i="59"/>
  <c r="I55" i="59"/>
  <c r="I56" i="59"/>
  <c r="I57" i="59"/>
  <c r="I58" i="59"/>
  <c r="I59" i="59"/>
  <c r="I61" i="59"/>
  <c r="I52" i="60"/>
  <c r="I53" i="60"/>
  <c r="I54" i="60"/>
  <c r="I55" i="60"/>
  <c r="I56" i="60"/>
  <c r="I58" i="60"/>
  <c r="I60" i="60"/>
  <c r="I61" i="60"/>
  <c r="I51" i="61"/>
  <c r="I52" i="61"/>
  <c r="I53" i="61"/>
  <c r="I55" i="61"/>
  <c r="I57" i="61"/>
  <c r="I58" i="61"/>
  <c r="I59" i="61"/>
  <c r="I60" i="61"/>
  <c r="I61" i="61"/>
  <c r="I52" i="62"/>
  <c r="I54" i="62"/>
  <c r="I55" i="62"/>
  <c r="I56" i="62"/>
  <c r="I57" i="62"/>
  <c r="I58" i="62"/>
  <c r="I60" i="62"/>
  <c r="I51" i="63"/>
  <c r="I52" i="63"/>
  <c r="I53" i="63"/>
  <c r="I54" i="63"/>
  <c r="I55" i="63"/>
  <c r="I57" i="63"/>
  <c r="I59" i="63"/>
  <c r="I60" i="63"/>
  <c r="I61" i="63"/>
  <c r="I51" i="64"/>
  <c r="I52" i="64"/>
  <c r="I54" i="64"/>
  <c r="I56" i="64"/>
  <c r="I57" i="64"/>
  <c r="I58" i="64"/>
  <c r="I59" i="64"/>
  <c r="I60" i="64"/>
  <c r="I51" i="65"/>
  <c r="I53" i="65"/>
  <c r="I54" i="65"/>
  <c r="I55" i="65"/>
  <c r="I56" i="65"/>
  <c r="I57" i="65"/>
  <c r="I59" i="65"/>
  <c r="I61" i="65"/>
  <c r="I51" i="66"/>
  <c r="I52" i="66"/>
  <c r="I53" i="66"/>
  <c r="I54" i="66"/>
  <c r="I56" i="66"/>
  <c r="I58" i="66"/>
  <c r="I59" i="66"/>
  <c r="I60" i="66"/>
  <c r="I61" i="66"/>
  <c r="I51" i="49"/>
  <c r="I53" i="49"/>
  <c r="I55" i="49"/>
  <c r="I56" i="49"/>
  <c r="I57" i="49"/>
  <c r="I58" i="49"/>
  <c r="I59" i="49"/>
  <c r="I61" i="49"/>
  <c r="I73" i="48"/>
  <c r="I66" i="52"/>
  <c r="I74" i="52"/>
  <c r="I68" i="54"/>
  <c r="I72" i="54"/>
  <c r="I67" i="55"/>
  <c r="I71" i="56"/>
  <c r="I74" i="56"/>
  <c r="I70" i="58"/>
  <c r="I72" i="58"/>
  <c r="I68" i="60"/>
  <c r="I70" i="60"/>
  <c r="I66" i="62"/>
  <c r="I68" i="62"/>
  <c r="I73" i="63"/>
  <c r="I73" i="65"/>
  <c r="G66" i="48"/>
  <c r="I66" i="48"/>
  <c r="G67" i="48"/>
  <c r="I67" i="48"/>
  <c r="G68" i="48"/>
  <c r="I68" i="48"/>
  <c r="G69" i="48"/>
  <c r="I69" i="48"/>
  <c r="G70" i="48"/>
  <c r="I70" i="48"/>
  <c r="G71" i="48"/>
  <c r="I71" i="48"/>
  <c r="G72" i="48"/>
  <c r="I72" i="48"/>
  <c r="G73" i="48"/>
  <c r="G74" i="48"/>
  <c r="I74" i="48"/>
  <c r="G66" i="50"/>
  <c r="I66" i="50"/>
  <c r="G67" i="50"/>
  <c r="I67" i="50"/>
  <c r="G68" i="50"/>
  <c r="I68" i="50"/>
  <c r="G69" i="50"/>
  <c r="I69" i="50"/>
  <c r="G70" i="50"/>
  <c r="I70" i="50"/>
  <c r="G71" i="50"/>
  <c r="I71" i="50"/>
  <c r="G72" i="50"/>
  <c r="I72" i="50"/>
  <c r="G73" i="50"/>
  <c r="I73" i="50"/>
  <c r="G74" i="50"/>
  <c r="I74" i="50"/>
  <c r="G66" i="51"/>
  <c r="I66" i="51"/>
  <c r="G67" i="51"/>
  <c r="I67" i="51"/>
  <c r="G68" i="51"/>
  <c r="I68" i="51"/>
  <c r="G69" i="51"/>
  <c r="I69" i="51"/>
  <c r="G70" i="51"/>
  <c r="I70" i="51"/>
  <c r="G71" i="51"/>
  <c r="I71" i="51"/>
  <c r="G72" i="51"/>
  <c r="I72" i="51"/>
  <c r="G73" i="51"/>
  <c r="I73" i="51"/>
  <c r="G74" i="51"/>
  <c r="I74" i="51"/>
  <c r="G66" i="52"/>
  <c r="G67" i="52"/>
  <c r="I67" i="52"/>
  <c r="G68" i="52"/>
  <c r="I68" i="52"/>
  <c r="G69" i="52"/>
  <c r="I69" i="52"/>
  <c r="G70" i="52"/>
  <c r="I70" i="52"/>
  <c r="G71" i="52"/>
  <c r="I71" i="52"/>
  <c r="G72" i="52"/>
  <c r="I72" i="52"/>
  <c r="G73" i="52"/>
  <c r="I73" i="52"/>
  <c r="G74" i="52"/>
  <c r="G66" i="53"/>
  <c r="I66" i="53"/>
  <c r="G67" i="53"/>
  <c r="I67" i="53"/>
  <c r="G68" i="53"/>
  <c r="I68" i="53"/>
  <c r="G69" i="53"/>
  <c r="I69" i="53"/>
  <c r="G70" i="53"/>
  <c r="I70" i="53"/>
  <c r="G71" i="53"/>
  <c r="I71" i="53"/>
  <c r="G72" i="53"/>
  <c r="I72" i="53"/>
  <c r="G73" i="53"/>
  <c r="I73" i="53"/>
  <c r="G74" i="53"/>
  <c r="I74" i="53"/>
  <c r="G66" i="54"/>
  <c r="I66" i="54"/>
  <c r="G67" i="54"/>
  <c r="I67" i="54"/>
  <c r="G68" i="54"/>
  <c r="G69" i="54"/>
  <c r="I69" i="54"/>
  <c r="G70" i="54"/>
  <c r="I70" i="54"/>
  <c r="G71" i="54"/>
  <c r="I71" i="54"/>
  <c r="G72" i="54"/>
  <c r="G73" i="54"/>
  <c r="I73" i="54"/>
  <c r="G74" i="54"/>
  <c r="I74" i="54"/>
  <c r="G66" i="55"/>
  <c r="I66" i="55"/>
  <c r="G67" i="55"/>
  <c r="G68" i="55"/>
  <c r="I68" i="55"/>
  <c r="G69" i="55"/>
  <c r="I69" i="55"/>
  <c r="G70" i="55"/>
  <c r="I70" i="55"/>
  <c r="G71" i="55"/>
  <c r="I71" i="55"/>
  <c r="G72" i="55"/>
  <c r="I72" i="55"/>
  <c r="G73" i="55"/>
  <c r="I73" i="55"/>
  <c r="G74" i="55"/>
  <c r="I74" i="55"/>
  <c r="G66" i="56"/>
  <c r="I66" i="56"/>
  <c r="G67" i="56"/>
  <c r="I67" i="56"/>
  <c r="G68" i="56"/>
  <c r="I68" i="56"/>
  <c r="G69" i="56"/>
  <c r="I69" i="56"/>
  <c r="G70" i="56"/>
  <c r="I70" i="56"/>
  <c r="G71" i="56"/>
  <c r="G72" i="56"/>
  <c r="I72" i="56"/>
  <c r="G73" i="56"/>
  <c r="I73" i="56"/>
  <c r="G74" i="56"/>
  <c r="G66" i="57"/>
  <c r="I66" i="57"/>
  <c r="G67" i="57"/>
  <c r="I67" i="57"/>
  <c r="G68" i="57"/>
  <c r="I68" i="57"/>
  <c r="G69" i="57"/>
  <c r="I69" i="57"/>
  <c r="G70" i="57"/>
  <c r="I70" i="57"/>
  <c r="G71" i="57"/>
  <c r="I71" i="57"/>
  <c r="G72" i="57"/>
  <c r="I72" i="57"/>
  <c r="G73" i="57"/>
  <c r="I73" i="57"/>
  <c r="G74" i="57"/>
  <c r="I74" i="57"/>
  <c r="G66" i="58"/>
  <c r="I66" i="58"/>
  <c r="G67" i="58"/>
  <c r="I67" i="58"/>
  <c r="G68" i="58"/>
  <c r="I68" i="58"/>
  <c r="G69" i="58"/>
  <c r="I69" i="58"/>
  <c r="G70" i="58"/>
  <c r="G71" i="58"/>
  <c r="I71" i="58"/>
  <c r="G72" i="58"/>
  <c r="G73" i="58"/>
  <c r="I73" i="58"/>
  <c r="G74" i="58"/>
  <c r="I74" i="58"/>
  <c r="G66" i="59"/>
  <c r="I66" i="59"/>
  <c r="G67" i="59"/>
  <c r="I67" i="59"/>
  <c r="G68" i="59"/>
  <c r="I68" i="59"/>
  <c r="G69" i="59"/>
  <c r="I69" i="59"/>
  <c r="G70" i="59"/>
  <c r="I70" i="59"/>
  <c r="G71" i="59"/>
  <c r="I71" i="59"/>
  <c r="G72" i="59"/>
  <c r="I72" i="59"/>
  <c r="G73" i="59"/>
  <c r="I73" i="59"/>
  <c r="G74" i="59"/>
  <c r="I74" i="59"/>
  <c r="G66" i="60"/>
  <c r="I66" i="60"/>
  <c r="G67" i="60"/>
  <c r="I67" i="60"/>
  <c r="G68" i="60"/>
  <c r="G69" i="60"/>
  <c r="I69" i="60"/>
  <c r="G70" i="60"/>
  <c r="G71" i="60"/>
  <c r="I71" i="60"/>
  <c r="G72" i="60"/>
  <c r="I72" i="60"/>
  <c r="G73" i="60"/>
  <c r="I73" i="60"/>
  <c r="G74" i="60"/>
  <c r="I74" i="60"/>
  <c r="G66" i="61"/>
  <c r="I66" i="61"/>
  <c r="G67" i="61"/>
  <c r="I67" i="61"/>
  <c r="G68" i="61"/>
  <c r="I68" i="61"/>
  <c r="G69" i="61"/>
  <c r="I69" i="61"/>
  <c r="G70" i="61"/>
  <c r="I70" i="61"/>
  <c r="G71" i="61"/>
  <c r="I71" i="61"/>
  <c r="G72" i="61"/>
  <c r="I72" i="61"/>
  <c r="G73" i="61"/>
  <c r="I73" i="61"/>
  <c r="G74" i="61"/>
  <c r="I74" i="61"/>
  <c r="G66" i="62"/>
  <c r="G67" i="62"/>
  <c r="I67" i="62"/>
  <c r="G68" i="62"/>
  <c r="G69" i="62"/>
  <c r="I69" i="62"/>
  <c r="G70" i="62"/>
  <c r="I70" i="62"/>
  <c r="G71" i="62"/>
  <c r="I71" i="62"/>
  <c r="G72" i="62"/>
  <c r="I72" i="62"/>
  <c r="G73" i="62"/>
  <c r="I73" i="62"/>
  <c r="G74" i="62"/>
  <c r="I74" i="62"/>
  <c r="G66" i="63"/>
  <c r="I66" i="63"/>
  <c r="G67" i="63"/>
  <c r="I67" i="63"/>
  <c r="G68" i="63"/>
  <c r="I68" i="63"/>
  <c r="G69" i="63"/>
  <c r="I69" i="63"/>
  <c r="G70" i="63"/>
  <c r="I70" i="63"/>
  <c r="G71" i="63"/>
  <c r="I71" i="63"/>
  <c r="G72" i="63"/>
  <c r="I72" i="63"/>
  <c r="G73" i="63"/>
  <c r="G74" i="63"/>
  <c r="I74" i="63"/>
  <c r="G66" i="64"/>
  <c r="I66" i="64"/>
  <c r="G67" i="64"/>
  <c r="I67" i="64"/>
  <c r="G68" i="64"/>
  <c r="I68" i="64"/>
  <c r="G69" i="64"/>
  <c r="I69" i="64"/>
  <c r="G70" i="64"/>
  <c r="I70" i="64"/>
  <c r="G71" i="64"/>
  <c r="I71" i="64"/>
  <c r="G72" i="64"/>
  <c r="I72" i="64"/>
  <c r="G73" i="64"/>
  <c r="I73" i="64"/>
  <c r="G74" i="64"/>
  <c r="I74" i="64"/>
  <c r="G66" i="65"/>
  <c r="I66" i="65"/>
  <c r="G67" i="65"/>
  <c r="I67" i="65"/>
  <c r="G68" i="65"/>
  <c r="I68" i="65"/>
  <c r="G69" i="65"/>
  <c r="I69" i="65"/>
  <c r="G70" i="65"/>
  <c r="I70" i="65"/>
  <c r="G71" i="65"/>
  <c r="I71" i="65"/>
  <c r="G72" i="65"/>
  <c r="I72" i="65"/>
  <c r="G73" i="65"/>
  <c r="G74" i="65"/>
  <c r="I74" i="65"/>
  <c r="G66" i="66"/>
  <c r="I66" i="66"/>
  <c r="G67" i="66"/>
  <c r="I67" i="66"/>
  <c r="G68" i="66"/>
  <c r="I68" i="66"/>
  <c r="G69" i="66"/>
  <c r="I69" i="66"/>
  <c r="G70" i="66"/>
  <c r="I70" i="66"/>
  <c r="G71" i="66"/>
  <c r="I71" i="66"/>
  <c r="G72" i="66"/>
  <c r="I72" i="66"/>
  <c r="G73" i="66"/>
  <c r="I73" i="66"/>
  <c r="G74" i="66"/>
  <c r="I74" i="66"/>
  <c r="G66" i="49"/>
  <c r="I66" i="49"/>
  <c r="G67" i="49"/>
  <c r="I67" i="49"/>
  <c r="G68" i="49"/>
  <c r="I68" i="49"/>
  <c r="G69" i="49"/>
  <c r="I69" i="49"/>
  <c r="G70" i="49"/>
  <c r="I70" i="49"/>
  <c r="G71" i="49"/>
  <c r="I71" i="49"/>
  <c r="G72" i="49"/>
  <c r="I72" i="49"/>
  <c r="G73" i="49"/>
  <c r="I73" i="49"/>
  <c r="G74" i="49"/>
  <c r="I74" i="49"/>
  <c r="I83" i="48"/>
  <c r="I84" i="48"/>
  <c r="I85" i="48"/>
  <c r="I86" i="48"/>
  <c r="I87" i="48"/>
  <c r="I88" i="48"/>
  <c r="I89" i="48"/>
  <c r="I90" i="48"/>
  <c r="I91" i="48"/>
  <c r="I92" i="48"/>
  <c r="I93" i="48"/>
  <c r="I94" i="48"/>
  <c r="I83" i="50"/>
  <c r="I84" i="50"/>
  <c r="I85" i="50"/>
  <c r="I86" i="50"/>
  <c r="I87" i="50"/>
  <c r="I88" i="50"/>
  <c r="I89" i="50"/>
  <c r="I90" i="50"/>
  <c r="I91" i="50"/>
  <c r="I92" i="50"/>
  <c r="I93" i="50"/>
  <c r="I94" i="50"/>
  <c r="I83" i="51"/>
  <c r="I84" i="51"/>
  <c r="I85" i="51"/>
  <c r="I86" i="51"/>
  <c r="I87" i="51"/>
  <c r="I88" i="51"/>
  <c r="I89" i="51"/>
  <c r="I90" i="51"/>
  <c r="I91" i="51"/>
  <c r="I92" i="51"/>
  <c r="I93" i="51"/>
  <c r="I94" i="51"/>
  <c r="I83" i="52"/>
  <c r="I84" i="52"/>
  <c r="I85" i="52"/>
  <c r="I86" i="52"/>
  <c r="I87" i="52"/>
  <c r="I88" i="52"/>
  <c r="I89" i="52"/>
  <c r="I90" i="52"/>
  <c r="I91" i="52"/>
  <c r="I92" i="52"/>
  <c r="I93" i="52"/>
  <c r="I94" i="52"/>
  <c r="I83" i="53"/>
  <c r="I84" i="53"/>
  <c r="I85" i="53"/>
  <c r="I86" i="53"/>
  <c r="I87" i="53"/>
  <c r="I88" i="53"/>
  <c r="I89" i="53"/>
  <c r="I90" i="53"/>
  <c r="I91" i="53"/>
  <c r="I92" i="53"/>
  <c r="I93" i="53"/>
  <c r="I94" i="53"/>
  <c r="I83" i="54"/>
  <c r="I84" i="54"/>
  <c r="I85" i="54"/>
  <c r="I86" i="54"/>
  <c r="I87" i="54"/>
  <c r="I88" i="54"/>
  <c r="I89" i="54"/>
  <c r="I90" i="54"/>
  <c r="I91" i="54"/>
  <c r="I92" i="54"/>
  <c r="I93" i="54"/>
  <c r="I94" i="54"/>
  <c r="I83" i="55"/>
  <c r="I84" i="55"/>
  <c r="I85" i="55"/>
  <c r="I86" i="55"/>
  <c r="I87" i="55"/>
  <c r="I88" i="55"/>
  <c r="I89" i="55"/>
  <c r="I90" i="55"/>
  <c r="I91" i="55"/>
  <c r="I92" i="55"/>
  <c r="I93" i="55"/>
  <c r="I94" i="55"/>
  <c r="I83" i="56"/>
  <c r="I84" i="56"/>
  <c r="I85" i="56"/>
  <c r="I86" i="56"/>
  <c r="I87" i="56"/>
  <c r="I88" i="56"/>
  <c r="I89" i="56"/>
  <c r="I90" i="56"/>
  <c r="I91" i="56"/>
  <c r="I92" i="56"/>
  <c r="I93" i="56"/>
  <c r="I94" i="56"/>
  <c r="I83" i="57"/>
  <c r="I84" i="57"/>
  <c r="I85" i="57"/>
  <c r="I86" i="57"/>
  <c r="I87" i="57"/>
  <c r="I88" i="57"/>
  <c r="I89" i="57"/>
  <c r="I90" i="57"/>
  <c r="I91" i="57"/>
  <c r="I92" i="57"/>
  <c r="I93" i="57"/>
  <c r="I94" i="57"/>
  <c r="I83" i="58"/>
  <c r="I84" i="58"/>
  <c r="I85" i="58"/>
  <c r="I86" i="58"/>
  <c r="I87" i="58"/>
  <c r="I88" i="58"/>
  <c r="I89" i="58"/>
  <c r="I90" i="58"/>
  <c r="I91" i="58"/>
  <c r="I92" i="58"/>
  <c r="I93" i="58"/>
  <c r="I94" i="58"/>
  <c r="I83" i="59"/>
  <c r="I84" i="59"/>
  <c r="I85" i="59"/>
  <c r="I86" i="59"/>
  <c r="I87" i="59"/>
  <c r="I88" i="59"/>
  <c r="I89" i="59"/>
  <c r="I90" i="59"/>
  <c r="I91" i="59"/>
  <c r="I92" i="59"/>
  <c r="I93" i="59"/>
  <c r="I94" i="59"/>
  <c r="I83" i="60"/>
  <c r="I84" i="60"/>
  <c r="I85" i="60"/>
  <c r="I86" i="60"/>
  <c r="I87" i="60"/>
  <c r="I88" i="60"/>
  <c r="I89" i="60"/>
  <c r="I90" i="60"/>
  <c r="I91" i="60"/>
  <c r="I92" i="60"/>
  <c r="I93" i="60"/>
  <c r="I94" i="60"/>
  <c r="I83" i="61"/>
  <c r="I84" i="61"/>
  <c r="I85" i="61"/>
  <c r="I86" i="61"/>
  <c r="I87" i="61"/>
  <c r="I88" i="61"/>
  <c r="I89" i="61"/>
  <c r="I90" i="61"/>
  <c r="I91" i="61"/>
  <c r="I92" i="61"/>
  <c r="I93" i="61"/>
  <c r="I94" i="61"/>
  <c r="I83" i="62"/>
  <c r="I84" i="62"/>
  <c r="I85" i="62"/>
  <c r="I86" i="62"/>
  <c r="I87" i="62"/>
  <c r="I88" i="62"/>
  <c r="I89" i="62"/>
  <c r="I90" i="62"/>
  <c r="I91" i="62"/>
  <c r="I92" i="62"/>
  <c r="I93" i="62"/>
  <c r="I94" i="62"/>
  <c r="I83" i="63"/>
  <c r="I84" i="63"/>
  <c r="I85" i="63"/>
  <c r="I86" i="63"/>
  <c r="I87" i="63"/>
  <c r="I88" i="63"/>
  <c r="I89" i="63"/>
  <c r="I90" i="63"/>
  <c r="I91" i="63"/>
  <c r="I92" i="63"/>
  <c r="I93" i="63"/>
  <c r="I94" i="63"/>
  <c r="I83" i="64"/>
  <c r="I84" i="64"/>
  <c r="I85" i="64"/>
  <c r="I86" i="64"/>
  <c r="I87" i="64"/>
  <c r="I88" i="64"/>
  <c r="I89" i="64"/>
  <c r="I90" i="64"/>
  <c r="I91" i="64"/>
  <c r="I92" i="64"/>
  <c r="I93" i="64"/>
  <c r="I94" i="64"/>
  <c r="I83" i="65"/>
  <c r="I84" i="65"/>
  <c r="I85" i="65"/>
  <c r="I86" i="65"/>
  <c r="I87" i="65"/>
  <c r="I88" i="65"/>
  <c r="I89" i="65"/>
  <c r="I90" i="65"/>
  <c r="I91" i="65"/>
  <c r="I92" i="65"/>
  <c r="I93" i="65"/>
  <c r="I94" i="65"/>
  <c r="I83" i="66"/>
  <c r="I84" i="66"/>
  <c r="I85" i="66"/>
  <c r="I86" i="66"/>
  <c r="I87" i="66"/>
  <c r="I88" i="66"/>
  <c r="I89" i="66"/>
  <c r="I90" i="66"/>
  <c r="I91" i="66"/>
  <c r="I92" i="66"/>
  <c r="I93" i="66"/>
  <c r="I94" i="66"/>
  <c r="I83" i="49"/>
  <c r="I84" i="49"/>
  <c r="I85" i="49"/>
  <c r="I86" i="49"/>
  <c r="I87" i="49"/>
  <c r="I88" i="49"/>
  <c r="I89" i="49"/>
  <c r="I90" i="49"/>
  <c r="I91" i="49"/>
  <c r="I92" i="49"/>
  <c r="I93" i="49"/>
  <c r="I94" i="49"/>
  <c r="I99" i="48"/>
  <c r="I100" i="48"/>
  <c r="I101" i="48"/>
  <c r="I102" i="48"/>
  <c r="I103" i="48"/>
  <c r="I104" i="48"/>
  <c r="I105" i="48"/>
  <c r="I106" i="48"/>
  <c r="I107" i="48"/>
  <c r="I108" i="48"/>
  <c r="I99" i="50"/>
  <c r="I100" i="50"/>
  <c r="I101" i="50"/>
  <c r="I102" i="50"/>
  <c r="I103" i="50"/>
  <c r="I104" i="50"/>
  <c r="I105" i="50"/>
  <c r="I106" i="50"/>
  <c r="I107" i="50"/>
  <c r="I108" i="50"/>
  <c r="I99" i="51"/>
  <c r="I100" i="51"/>
  <c r="I101" i="51"/>
  <c r="I102" i="51"/>
  <c r="I103" i="51"/>
  <c r="I104" i="51"/>
  <c r="I105" i="51"/>
  <c r="I106" i="51"/>
  <c r="I107" i="51"/>
  <c r="I108" i="51"/>
  <c r="I99" i="52"/>
  <c r="I100" i="52"/>
  <c r="I101" i="52"/>
  <c r="I102" i="52"/>
  <c r="I103" i="52"/>
  <c r="I104" i="52"/>
  <c r="I105" i="52"/>
  <c r="I106" i="52"/>
  <c r="I107" i="52"/>
  <c r="I108" i="52"/>
  <c r="I99" i="53"/>
  <c r="I100" i="53"/>
  <c r="I101" i="53"/>
  <c r="I102" i="53"/>
  <c r="I103" i="53"/>
  <c r="I104" i="53"/>
  <c r="I105" i="53"/>
  <c r="I106" i="53"/>
  <c r="I107" i="53"/>
  <c r="I108" i="53"/>
  <c r="I99" i="54"/>
  <c r="I100" i="54"/>
  <c r="I101" i="54"/>
  <c r="I102" i="54"/>
  <c r="I103" i="54"/>
  <c r="I104" i="54"/>
  <c r="I105" i="54"/>
  <c r="I106" i="54"/>
  <c r="I107" i="54"/>
  <c r="I108" i="54"/>
  <c r="I99" i="55"/>
  <c r="I100" i="55"/>
  <c r="I101" i="55"/>
  <c r="I102" i="55"/>
  <c r="I103" i="55"/>
  <c r="I104" i="55"/>
  <c r="I105" i="55"/>
  <c r="I106" i="55"/>
  <c r="I107" i="55"/>
  <c r="I108" i="55"/>
  <c r="I99" i="56"/>
  <c r="I100" i="56"/>
  <c r="I101" i="56"/>
  <c r="I102" i="56"/>
  <c r="I103" i="56"/>
  <c r="I104" i="56"/>
  <c r="I105" i="56"/>
  <c r="I106" i="56"/>
  <c r="I107" i="56"/>
  <c r="I108" i="56"/>
  <c r="I99" i="57"/>
  <c r="I100" i="57"/>
  <c r="I101" i="57"/>
  <c r="I102" i="57"/>
  <c r="I103" i="57"/>
  <c r="I104" i="57"/>
  <c r="I105" i="57"/>
  <c r="I106" i="57"/>
  <c r="I107" i="57"/>
  <c r="I108" i="57"/>
  <c r="I99" i="58"/>
  <c r="I100" i="58"/>
  <c r="I101" i="58"/>
  <c r="I102" i="58"/>
  <c r="I103" i="58"/>
  <c r="I104" i="58"/>
  <c r="I105" i="58"/>
  <c r="I106" i="58"/>
  <c r="I107" i="58"/>
  <c r="I108" i="58"/>
  <c r="I99" i="59"/>
  <c r="I100" i="59"/>
  <c r="I101" i="59"/>
  <c r="I102" i="59"/>
  <c r="I103" i="59"/>
  <c r="I104" i="59"/>
  <c r="I105" i="59"/>
  <c r="I106" i="59"/>
  <c r="I107" i="59"/>
  <c r="I108" i="59"/>
  <c r="I99" i="60"/>
  <c r="I100" i="60"/>
  <c r="I101" i="60"/>
  <c r="I102" i="60"/>
  <c r="I103" i="60"/>
  <c r="I104" i="60"/>
  <c r="I105" i="60"/>
  <c r="I106" i="60"/>
  <c r="I107" i="60"/>
  <c r="I108" i="60"/>
  <c r="I99" i="61"/>
  <c r="I100" i="61"/>
  <c r="I101" i="61"/>
  <c r="I102" i="61"/>
  <c r="I103" i="61"/>
  <c r="I104" i="61"/>
  <c r="I105" i="61"/>
  <c r="I106" i="61"/>
  <c r="I107" i="61"/>
  <c r="I108" i="61"/>
  <c r="I99" i="62"/>
  <c r="I100" i="62"/>
  <c r="I101" i="62"/>
  <c r="I102" i="62"/>
  <c r="I103" i="62"/>
  <c r="I104" i="62"/>
  <c r="I105" i="62"/>
  <c r="I106" i="62"/>
  <c r="I107" i="62"/>
  <c r="I108" i="62"/>
  <c r="I99" i="63"/>
  <c r="I100" i="63"/>
  <c r="I101" i="63"/>
  <c r="I102" i="63"/>
  <c r="I103" i="63"/>
  <c r="I104" i="63"/>
  <c r="I105" i="63"/>
  <c r="I106" i="63"/>
  <c r="I107" i="63"/>
  <c r="I108" i="63"/>
  <c r="I99" i="64"/>
  <c r="I100" i="64"/>
  <c r="I101" i="64"/>
  <c r="I102" i="64"/>
  <c r="I103" i="64"/>
  <c r="I104" i="64"/>
  <c r="I105" i="64"/>
  <c r="I106" i="64"/>
  <c r="I107" i="64"/>
  <c r="I108" i="64"/>
  <c r="I99" i="65"/>
  <c r="I100" i="65"/>
  <c r="I101" i="65"/>
  <c r="I102" i="65"/>
  <c r="I103" i="65"/>
  <c r="I104" i="65"/>
  <c r="I105" i="65"/>
  <c r="I106" i="65"/>
  <c r="I107" i="65"/>
  <c r="I108" i="65"/>
  <c r="I99" i="66"/>
  <c r="I100" i="66"/>
  <c r="I101" i="66"/>
  <c r="I102" i="66"/>
  <c r="I103" i="66"/>
  <c r="I104" i="66"/>
  <c r="I105" i="66"/>
  <c r="I106" i="66"/>
  <c r="I107" i="66"/>
  <c r="I108" i="66"/>
  <c r="I99" i="49"/>
  <c r="I100" i="49"/>
  <c r="I101" i="49"/>
  <c r="I102" i="49"/>
  <c r="I103" i="49"/>
  <c r="I104" i="49"/>
  <c r="I105" i="49"/>
  <c r="I106" i="49"/>
  <c r="I107" i="49"/>
  <c r="I108" i="49"/>
  <c r="I113" i="48"/>
  <c r="I114" i="48"/>
  <c r="I115" i="48"/>
  <c r="I116" i="48"/>
  <c r="I117" i="48"/>
  <c r="I118" i="48"/>
  <c r="I119" i="48"/>
  <c r="I120" i="48"/>
  <c r="I121" i="48"/>
  <c r="I122" i="48"/>
  <c r="I123" i="48"/>
  <c r="I113" i="50"/>
  <c r="I114" i="50"/>
  <c r="I115" i="50"/>
  <c r="I116" i="50"/>
  <c r="I117" i="50"/>
  <c r="I118" i="50"/>
  <c r="I119" i="50"/>
  <c r="I120" i="50"/>
  <c r="I121" i="50"/>
  <c r="I122" i="50"/>
  <c r="I123" i="50"/>
  <c r="I113" i="51"/>
  <c r="I114" i="51"/>
  <c r="I115" i="51"/>
  <c r="I116" i="51"/>
  <c r="I117" i="51"/>
  <c r="I118" i="51"/>
  <c r="I119" i="51"/>
  <c r="I120" i="51"/>
  <c r="I121" i="51"/>
  <c r="I122" i="51"/>
  <c r="I123" i="51"/>
  <c r="I113" i="52"/>
  <c r="I114" i="52"/>
  <c r="I115" i="52"/>
  <c r="I116" i="52"/>
  <c r="I117" i="52"/>
  <c r="I118" i="52"/>
  <c r="I119" i="52"/>
  <c r="I120" i="52"/>
  <c r="I121" i="52"/>
  <c r="I122" i="52"/>
  <c r="I123" i="52"/>
  <c r="I113" i="53"/>
  <c r="I114" i="53"/>
  <c r="I115" i="53"/>
  <c r="I116" i="53"/>
  <c r="I117" i="53"/>
  <c r="I118" i="53"/>
  <c r="I119" i="53"/>
  <c r="I120" i="53"/>
  <c r="I121" i="53"/>
  <c r="I122" i="53"/>
  <c r="I123" i="53"/>
  <c r="I113" i="54"/>
  <c r="I114" i="54"/>
  <c r="I115" i="54"/>
  <c r="I116" i="54"/>
  <c r="I117" i="54"/>
  <c r="I118" i="54"/>
  <c r="I119" i="54"/>
  <c r="I120" i="54"/>
  <c r="I121" i="54"/>
  <c r="I122" i="54"/>
  <c r="I123" i="54"/>
  <c r="I113" i="55"/>
  <c r="I114" i="55"/>
  <c r="I115" i="55"/>
  <c r="I116" i="55"/>
  <c r="I117" i="55"/>
  <c r="I118" i="55"/>
  <c r="I119" i="55"/>
  <c r="I120" i="55"/>
  <c r="I121" i="55"/>
  <c r="I122" i="55"/>
  <c r="I123" i="55"/>
  <c r="I113" i="56"/>
  <c r="I114" i="56"/>
  <c r="I115" i="56"/>
  <c r="I116" i="56"/>
  <c r="I117" i="56"/>
  <c r="I118" i="56"/>
  <c r="I119" i="56"/>
  <c r="I120" i="56"/>
  <c r="I121" i="56"/>
  <c r="I122" i="56"/>
  <c r="I123" i="56"/>
  <c r="I113" i="57"/>
  <c r="I114" i="57"/>
  <c r="I115" i="57"/>
  <c r="I116" i="57"/>
  <c r="I117" i="57"/>
  <c r="I118" i="57"/>
  <c r="I119" i="57"/>
  <c r="I120" i="57"/>
  <c r="I121" i="57"/>
  <c r="I122" i="57"/>
  <c r="I123" i="57"/>
  <c r="I113" i="58"/>
  <c r="I114" i="58"/>
  <c r="I115" i="58"/>
  <c r="I116" i="58"/>
  <c r="I117" i="58"/>
  <c r="I118" i="58"/>
  <c r="I119" i="58"/>
  <c r="I120" i="58"/>
  <c r="I121" i="58"/>
  <c r="I122" i="58"/>
  <c r="I123" i="58"/>
  <c r="I113" i="59"/>
  <c r="I114" i="59"/>
  <c r="I115" i="59"/>
  <c r="I116" i="59"/>
  <c r="I117" i="59"/>
  <c r="I118" i="59"/>
  <c r="I119" i="59"/>
  <c r="I120" i="59"/>
  <c r="I121" i="59"/>
  <c r="I122" i="59"/>
  <c r="I123" i="59"/>
  <c r="I113" i="60"/>
  <c r="I114" i="60"/>
  <c r="I115" i="60"/>
  <c r="I116" i="60"/>
  <c r="I117" i="60"/>
  <c r="I118" i="60"/>
  <c r="I119" i="60"/>
  <c r="I120" i="60"/>
  <c r="I121" i="60"/>
  <c r="I122" i="60"/>
  <c r="I123" i="60"/>
  <c r="I113" i="61"/>
  <c r="I114" i="61"/>
  <c r="I115" i="61"/>
  <c r="I116" i="61"/>
  <c r="I117" i="61"/>
  <c r="I118" i="61"/>
  <c r="I119" i="61"/>
  <c r="I120" i="61"/>
  <c r="I121" i="61"/>
  <c r="I122" i="61"/>
  <c r="I123" i="61"/>
  <c r="I113" i="62"/>
  <c r="I114" i="62"/>
  <c r="I115" i="62"/>
  <c r="I116" i="62"/>
  <c r="I117" i="62"/>
  <c r="I118" i="62"/>
  <c r="I119" i="62"/>
  <c r="I120" i="62"/>
  <c r="I121" i="62"/>
  <c r="I122" i="62"/>
  <c r="I123" i="62"/>
  <c r="I113" i="63"/>
  <c r="I114" i="63"/>
  <c r="I115" i="63"/>
  <c r="I116" i="63"/>
  <c r="I117" i="63"/>
  <c r="I118" i="63"/>
  <c r="I119" i="63"/>
  <c r="I120" i="63"/>
  <c r="I121" i="63"/>
  <c r="I122" i="63"/>
  <c r="I123" i="63"/>
  <c r="I113" i="64"/>
  <c r="I114" i="64"/>
  <c r="I115" i="64"/>
  <c r="I116" i="64"/>
  <c r="I117" i="64"/>
  <c r="I118" i="64"/>
  <c r="I119" i="64"/>
  <c r="I120" i="64"/>
  <c r="I121" i="64"/>
  <c r="I122" i="64"/>
  <c r="I123" i="64"/>
  <c r="I113" i="65"/>
  <c r="I114" i="65"/>
  <c r="I115" i="65"/>
  <c r="I116" i="65"/>
  <c r="I117" i="65"/>
  <c r="I118" i="65"/>
  <c r="I119" i="65"/>
  <c r="I120" i="65"/>
  <c r="I121" i="65"/>
  <c r="I122" i="65"/>
  <c r="I123" i="65"/>
  <c r="I113" i="66"/>
  <c r="I114" i="66"/>
  <c r="I115" i="66"/>
  <c r="I116" i="66"/>
  <c r="I117" i="66"/>
  <c r="I118" i="66"/>
  <c r="I119" i="66"/>
  <c r="I120" i="66"/>
  <c r="I121" i="66"/>
  <c r="I122" i="66"/>
  <c r="I123" i="66"/>
  <c r="I113" i="49"/>
  <c r="I114" i="49"/>
  <c r="I115" i="49"/>
  <c r="I116" i="49"/>
  <c r="I117" i="49"/>
  <c r="I118" i="49"/>
  <c r="I119" i="49"/>
  <c r="I120" i="49"/>
  <c r="I121" i="49"/>
  <c r="I122" i="49"/>
  <c r="I123" i="49"/>
  <c r="I131" i="48"/>
  <c r="I132" i="48"/>
  <c r="I133" i="48"/>
  <c r="I134" i="48"/>
  <c r="I135" i="48"/>
  <c r="I136" i="48"/>
  <c r="I137" i="48"/>
  <c r="I138" i="48"/>
  <c r="I139" i="48"/>
  <c r="I140" i="48"/>
  <c r="I141" i="48"/>
  <c r="I142" i="48"/>
  <c r="I131" i="50"/>
  <c r="I132" i="50"/>
  <c r="I133" i="50"/>
  <c r="I134" i="50"/>
  <c r="I135" i="50"/>
  <c r="I136" i="50"/>
  <c r="I137" i="50"/>
  <c r="I138" i="50"/>
  <c r="I139" i="50"/>
  <c r="I140" i="50"/>
  <c r="I141" i="50"/>
  <c r="I142" i="50"/>
  <c r="I131" i="51"/>
  <c r="I132" i="51"/>
  <c r="I133" i="51"/>
  <c r="I134" i="51"/>
  <c r="I135" i="51"/>
  <c r="I136" i="51"/>
  <c r="I137" i="51"/>
  <c r="I138" i="51"/>
  <c r="I139" i="51"/>
  <c r="I140" i="51"/>
  <c r="I141" i="51"/>
  <c r="I142" i="51"/>
  <c r="I131" i="52"/>
  <c r="I132" i="52"/>
  <c r="I133" i="52"/>
  <c r="I134" i="52"/>
  <c r="I135" i="52"/>
  <c r="I136" i="52"/>
  <c r="I137" i="52"/>
  <c r="I138" i="52"/>
  <c r="I139" i="52"/>
  <c r="I140" i="52"/>
  <c r="I141" i="52"/>
  <c r="I142" i="52"/>
  <c r="I131" i="53"/>
  <c r="I132" i="53"/>
  <c r="I133" i="53"/>
  <c r="I134" i="53"/>
  <c r="I135" i="53"/>
  <c r="I136" i="53"/>
  <c r="I137" i="53"/>
  <c r="I138" i="53"/>
  <c r="I139" i="53"/>
  <c r="I140" i="53"/>
  <c r="I141" i="53"/>
  <c r="I142" i="53"/>
  <c r="I131" i="54"/>
  <c r="I132" i="54"/>
  <c r="I133" i="54"/>
  <c r="I134" i="54"/>
  <c r="I135" i="54"/>
  <c r="I136" i="54"/>
  <c r="I137" i="54"/>
  <c r="I138" i="54"/>
  <c r="I139" i="54"/>
  <c r="I140" i="54"/>
  <c r="I141" i="54"/>
  <c r="I142" i="54"/>
  <c r="I131" i="55"/>
  <c r="I132" i="55"/>
  <c r="I133" i="55"/>
  <c r="I134" i="55"/>
  <c r="I135" i="55"/>
  <c r="I136" i="55"/>
  <c r="I137" i="55"/>
  <c r="I138" i="55"/>
  <c r="I139" i="55"/>
  <c r="I140" i="55"/>
  <c r="I141" i="55"/>
  <c r="I142" i="55"/>
  <c r="I131" i="56"/>
  <c r="I132" i="56"/>
  <c r="I133" i="56"/>
  <c r="I134" i="56"/>
  <c r="I135" i="56"/>
  <c r="I136" i="56"/>
  <c r="I137" i="56"/>
  <c r="I138" i="56"/>
  <c r="I139" i="56"/>
  <c r="I140" i="56"/>
  <c r="I141" i="56"/>
  <c r="I142" i="56"/>
  <c r="I131" i="57"/>
  <c r="I132" i="57"/>
  <c r="I133" i="57"/>
  <c r="I134" i="57"/>
  <c r="I135" i="57"/>
  <c r="I136" i="57"/>
  <c r="I137" i="57"/>
  <c r="I138" i="57"/>
  <c r="I139" i="57"/>
  <c r="I140" i="57"/>
  <c r="I141" i="57"/>
  <c r="I142" i="57"/>
  <c r="I131" i="58"/>
  <c r="I132" i="58"/>
  <c r="I133" i="58"/>
  <c r="I134" i="58"/>
  <c r="I135" i="58"/>
  <c r="I136" i="58"/>
  <c r="I137" i="58"/>
  <c r="I138" i="58"/>
  <c r="I139" i="58"/>
  <c r="I140" i="58"/>
  <c r="I141" i="58"/>
  <c r="I142" i="58"/>
  <c r="I131" i="59"/>
  <c r="I132" i="59"/>
  <c r="I133" i="59"/>
  <c r="I134" i="59"/>
  <c r="I135" i="59"/>
  <c r="I136" i="59"/>
  <c r="I137" i="59"/>
  <c r="I138" i="59"/>
  <c r="I139" i="59"/>
  <c r="I140" i="59"/>
  <c r="I141" i="59"/>
  <c r="I142" i="59"/>
  <c r="I131" i="60"/>
  <c r="I132" i="60"/>
  <c r="I133" i="60"/>
  <c r="I134" i="60"/>
  <c r="I135" i="60"/>
  <c r="I136" i="60"/>
  <c r="I137" i="60"/>
  <c r="I138" i="60"/>
  <c r="I139" i="60"/>
  <c r="I140" i="60"/>
  <c r="I141" i="60"/>
  <c r="I142" i="60"/>
  <c r="I131" i="61"/>
  <c r="I132" i="61"/>
  <c r="I133" i="61"/>
  <c r="I134" i="61"/>
  <c r="I135" i="61"/>
  <c r="I136" i="61"/>
  <c r="I137" i="61"/>
  <c r="I138" i="61"/>
  <c r="I139" i="61"/>
  <c r="I140" i="61"/>
  <c r="I141" i="61"/>
  <c r="I142" i="61"/>
  <c r="I131" i="62"/>
  <c r="I132" i="62"/>
  <c r="I133" i="62"/>
  <c r="I134" i="62"/>
  <c r="I135" i="62"/>
  <c r="I136" i="62"/>
  <c r="I137" i="62"/>
  <c r="I138" i="62"/>
  <c r="I139" i="62"/>
  <c r="I140" i="62"/>
  <c r="I141" i="62"/>
  <c r="I142" i="62"/>
  <c r="I131" i="63"/>
  <c r="I132" i="63"/>
  <c r="I133" i="63"/>
  <c r="I134" i="63"/>
  <c r="I135" i="63"/>
  <c r="I136" i="63"/>
  <c r="I137" i="63"/>
  <c r="I138" i="63"/>
  <c r="I139" i="63"/>
  <c r="I140" i="63"/>
  <c r="I141" i="63"/>
  <c r="I142" i="63"/>
  <c r="I131" i="64"/>
  <c r="I132" i="64"/>
  <c r="I133" i="64"/>
  <c r="I134" i="64"/>
  <c r="I135" i="64"/>
  <c r="I136" i="64"/>
  <c r="I137" i="64"/>
  <c r="I138" i="64"/>
  <c r="I139" i="64"/>
  <c r="I140" i="64"/>
  <c r="I141" i="64"/>
  <c r="I142" i="64"/>
  <c r="I131" i="65"/>
  <c r="I132" i="65"/>
  <c r="I133" i="65"/>
  <c r="I134" i="65"/>
  <c r="I135" i="65"/>
  <c r="I136" i="65"/>
  <c r="I137" i="65"/>
  <c r="I138" i="65"/>
  <c r="I139" i="65"/>
  <c r="I140" i="65"/>
  <c r="I141" i="65"/>
  <c r="I142" i="65"/>
  <c r="I131" i="66"/>
  <c r="I132" i="66"/>
  <c r="I133" i="66"/>
  <c r="I134" i="66"/>
  <c r="I135" i="66"/>
  <c r="I136" i="66"/>
  <c r="I137" i="66"/>
  <c r="I138" i="66"/>
  <c r="I139" i="66"/>
  <c r="I140" i="66"/>
  <c r="I141" i="66"/>
  <c r="I142" i="66"/>
  <c r="I131" i="49"/>
  <c r="I132" i="49"/>
  <c r="I133" i="49"/>
  <c r="I134" i="49"/>
  <c r="I135" i="49"/>
  <c r="I136" i="49"/>
  <c r="I137" i="49"/>
  <c r="I138" i="49"/>
  <c r="I139" i="49"/>
  <c r="I140" i="49"/>
  <c r="I141" i="49"/>
  <c r="I142" i="49"/>
  <c r="I148" i="48"/>
  <c r="I149" i="48"/>
  <c r="I150" i="48"/>
  <c r="I151" i="48"/>
  <c r="I152" i="48"/>
  <c r="I153" i="48"/>
  <c r="I154" i="48"/>
  <c r="I155" i="48"/>
  <c r="I156" i="48"/>
  <c r="I157" i="48"/>
  <c r="I148" i="50"/>
  <c r="I149" i="50"/>
  <c r="I150" i="50"/>
  <c r="I151" i="50"/>
  <c r="I152" i="50"/>
  <c r="I153" i="50"/>
  <c r="I154" i="50"/>
  <c r="I155" i="50"/>
  <c r="I156" i="50"/>
  <c r="I157" i="50"/>
  <c r="I148" i="51"/>
  <c r="I149" i="51"/>
  <c r="I150" i="51"/>
  <c r="I151" i="51"/>
  <c r="I152" i="51"/>
  <c r="I153" i="51"/>
  <c r="I154" i="51"/>
  <c r="I155" i="51"/>
  <c r="I156" i="51"/>
  <c r="I157" i="51"/>
  <c r="I148" i="52"/>
  <c r="I149" i="52"/>
  <c r="I150" i="52"/>
  <c r="I151" i="52"/>
  <c r="I152" i="52"/>
  <c r="I153" i="52"/>
  <c r="I154" i="52"/>
  <c r="I155" i="52"/>
  <c r="I156" i="52"/>
  <c r="I157" i="52"/>
  <c r="I148" i="53"/>
  <c r="I149" i="53"/>
  <c r="I150" i="53"/>
  <c r="I151" i="53"/>
  <c r="I152" i="53"/>
  <c r="I153" i="53"/>
  <c r="I154" i="53"/>
  <c r="I155" i="53"/>
  <c r="I156" i="53"/>
  <c r="I157" i="53"/>
  <c r="I148" i="54"/>
  <c r="I149" i="54"/>
  <c r="I150" i="54"/>
  <c r="I151" i="54"/>
  <c r="I152" i="54"/>
  <c r="I153" i="54"/>
  <c r="I154" i="54"/>
  <c r="I155" i="54"/>
  <c r="I156" i="54"/>
  <c r="I157" i="54"/>
  <c r="I148" i="55"/>
  <c r="I149" i="55"/>
  <c r="I150" i="55"/>
  <c r="I151" i="55"/>
  <c r="I152" i="55"/>
  <c r="I153" i="55"/>
  <c r="I154" i="55"/>
  <c r="I155" i="55"/>
  <c r="I156" i="55"/>
  <c r="I157" i="55"/>
  <c r="I148" i="56"/>
  <c r="I149" i="56"/>
  <c r="I150" i="56"/>
  <c r="I151" i="56"/>
  <c r="I152" i="56"/>
  <c r="I153" i="56"/>
  <c r="I154" i="56"/>
  <c r="I155" i="56"/>
  <c r="I156" i="56"/>
  <c r="I157" i="56"/>
  <c r="I148" i="57"/>
  <c r="I149" i="57"/>
  <c r="I150" i="57"/>
  <c r="I151" i="57"/>
  <c r="I152" i="57"/>
  <c r="I153" i="57"/>
  <c r="I154" i="57"/>
  <c r="I155" i="57"/>
  <c r="I156" i="57"/>
  <c r="I157" i="57"/>
  <c r="I148" i="58"/>
  <c r="I149" i="58"/>
  <c r="I150" i="58"/>
  <c r="I151" i="58"/>
  <c r="I152" i="58"/>
  <c r="I153" i="58"/>
  <c r="I154" i="58"/>
  <c r="I155" i="58"/>
  <c r="I156" i="58"/>
  <c r="I157" i="58"/>
  <c r="I148" i="59"/>
  <c r="I149" i="59"/>
  <c r="I150" i="59"/>
  <c r="I151" i="59"/>
  <c r="I152" i="59"/>
  <c r="I153" i="59"/>
  <c r="I154" i="59"/>
  <c r="I155" i="59"/>
  <c r="I156" i="59"/>
  <c r="I157" i="59"/>
  <c r="I148" i="60"/>
  <c r="I149" i="60"/>
  <c r="I150" i="60"/>
  <c r="I151" i="60"/>
  <c r="I152" i="60"/>
  <c r="I153" i="60"/>
  <c r="I154" i="60"/>
  <c r="I155" i="60"/>
  <c r="I156" i="60"/>
  <c r="I157" i="60"/>
  <c r="I148" i="61"/>
  <c r="I149" i="61"/>
  <c r="I150" i="61"/>
  <c r="I151" i="61"/>
  <c r="I152" i="61"/>
  <c r="I153" i="61"/>
  <c r="I154" i="61"/>
  <c r="I155" i="61"/>
  <c r="I156" i="61"/>
  <c r="I157" i="61"/>
  <c r="I148" i="62"/>
  <c r="I149" i="62"/>
  <c r="I150" i="62"/>
  <c r="I151" i="62"/>
  <c r="I152" i="62"/>
  <c r="I153" i="62"/>
  <c r="I154" i="62"/>
  <c r="I155" i="62"/>
  <c r="I156" i="62"/>
  <c r="I157" i="62"/>
  <c r="I148" i="63"/>
  <c r="I149" i="63"/>
  <c r="I150" i="63"/>
  <c r="I151" i="63"/>
  <c r="I152" i="63"/>
  <c r="I153" i="63"/>
  <c r="I154" i="63"/>
  <c r="I155" i="63"/>
  <c r="I156" i="63"/>
  <c r="I157" i="63"/>
  <c r="I148" i="64"/>
  <c r="I149" i="64"/>
  <c r="I150" i="64"/>
  <c r="I151" i="64"/>
  <c r="I152" i="64"/>
  <c r="I153" i="64"/>
  <c r="I154" i="64"/>
  <c r="I155" i="64"/>
  <c r="I156" i="64"/>
  <c r="I157" i="64"/>
  <c r="I148" i="65"/>
  <c r="I149" i="65"/>
  <c r="I150" i="65"/>
  <c r="I151" i="65"/>
  <c r="I152" i="65"/>
  <c r="I153" i="65"/>
  <c r="I154" i="65"/>
  <c r="I155" i="65"/>
  <c r="I156" i="65"/>
  <c r="I157" i="65"/>
  <c r="I148" i="66"/>
  <c r="I149" i="66"/>
  <c r="I150" i="66"/>
  <c r="I151" i="66"/>
  <c r="I152" i="66"/>
  <c r="I153" i="66"/>
  <c r="I154" i="66"/>
  <c r="I155" i="66"/>
  <c r="I156" i="66"/>
  <c r="I157" i="66"/>
  <c r="I148" i="49"/>
  <c r="I149" i="49"/>
  <c r="I150" i="49"/>
  <c r="I151" i="49"/>
  <c r="I152" i="49"/>
  <c r="I153" i="49"/>
  <c r="I154" i="49"/>
  <c r="I155" i="49"/>
  <c r="I156" i="49"/>
  <c r="I157" i="49"/>
  <c r="I33" i="6"/>
  <c r="I34" i="6"/>
  <c r="I35" i="6"/>
  <c r="I36" i="6"/>
  <c r="I37" i="6"/>
  <c r="I38" i="6"/>
  <c r="I39" i="6"/>
  <c r="I40" i="6"/>
  <c r="I41" i="6"/>
  <c r="I42" i="6"/>
  <c r="I43" i="6"/>
  <c r="I44" i="6"/>
  <c r="I45" i="6"/>
  <c r="I46" i="6"/>
  <c r="G46" i="6"/>
  <c r="I69" i="6"/>
  <c r="I70" i="6"/>
  <c r="I71" i="6"/>
  <c r="I72" i="6"/>
  <c r="I73" i="6"/>
  <c r="I74" i="6"/>
  <c r="I75" i="6"/>
  <c r="I76" i="6"/>
  <c r="I77" i="6"/>
  <c r="I78" i="6"/>
  <c r="G69" i="6"/>
  <c r="G70" i="6"/>
  <c r="G71" i="6"/>
  <c r="G72" i="6"/>
  <c r="G73" i="6"/>
  <c r="G74" i="6"/>
  <c r="G75" i="6"/>
  <c r="G76" i="6"/>
  <c r="G77" i="6"/>
  <c r="G78" i="6"/>
  <c r="I87" i="6"/>
  <c r="I88" i="6"/>
  <c r="I89" i="6"/>
  <c r="I90" i="6"/>
  <c r="I91" i="6"/>
  <c r="I92" i="6"/>
  <c r="I93" i="6"/>
  <c r="I94" i="6"/>
  <c r="I95" i="6"/>
  <c r="I96" i="6"/>
  <c r="I97" i="6"/>
  <c r="I98" i="6"/>
  <c r="I99" i="6"/>
  <c r="I100" i="6"/>
  <c r="I105" i="6"/>
  <c r="I106" i="6"/>
  <c r="I107" i="6"/>
  <c r="I108" i="6"/>
  <c r="I109" i="6"/>
  <c r="I110" i="6"/>
  <c r="I111" i="6"/>
  <c r="I112" i="6"/>
  <c r="I113" i="6"/>
  <c r="I114" i="6"/>
  <c r="I115" i="6"/>
  <c r="I116" i="6"/>
  <c r="I117" i="6"/>
  <c r="I122" i="6"/>
  <c r="I123" i="6"/>
  <c r="I124" i="6"/>
  <c r="I125" i="6"/>
  <c r="I126" i="6"/>
  <c r="I127" i="6"/>
  <c r="I128" i="6"/>
  <c r="I129" i="6"/>
  <c r="I130" i="6"/>
  <c r="I131" i="6"/>
  <c r="I132" i="6"/>
  <c r="I139" i="6"/>
  <c r="I140" i="6"/>
  <c r="I141" i="6"/>
  <c r="I142" i="6"/>
  <c r="I143" i="6"/>
  <c r="I144" i="6"/>
  <c r="I145" i="6"/>
  <c r="I146" i="6"/>
  <c r="I147" i="6"/>
  <c r="I148" i="6"/>
  <c r="I149" i="6"/>
  <c r="I154" i="6"/>
  <c r="I155" i="6"/>
  <c r="I156" i="6"/>
  <c r="I157" i="6"/>
  <c r="I158" i="6"/>
  <c r="I159" i="6"/>
  <c r="I160" i="6"/>
  <c r="I161" i="6"/>
  <c r="I162" i="6"/>
  <c r="I163" i="6"/>
  <c r="I164" i="6"/>
  <c r="L30" i="50"/>
  <c r="L30" i="51"/>
  <c r="L30" i="52"/>
  <c r="L30" i="53"/>
  <c r="L30" i="54"/>
  <c r="L30" i="55"/>
  <c r="L30" i="56"/>
  <c r="L30" i="57"/>
  <c r="L30" i="58"/>
  <c r="L30" i="59"/>
  <c r="L30" i="60"/>
  <c r="L30" i="61"/>
  <c r="L30" i="62"/>
  <c r="L30" i="63"/>
  <c r="L30" i="64"/>
  <c r="L30" i="65"/>
  <c r="L30" i="66"/>
  <c r="L30" i="48"/>
  <c r="L30" i="49"/>
  <c r="H79" i="6"/>
  <c r="L8" i="66"/>
  <c r="L8" i="65"/>
  <c r="L8" i="64"/>
  <c r="L8" i="63"/>
  <c r="L8" i="62"/>
  <c r="L8" i="61"/>
  <c r="L8" i="60"/>
  <c r="L8" i="59"/>
  <c r="L8" i="58"/>
  <c r="L8" i="57"/>
  <c r="L8" i="56"/>
  <c r="L8" i="55"/>
  <c r="L8" i="54"/>
  <c r="L8" i="53"/>
  <c r="L8" i="52"/>
  <c r="L8" i="51"/>
  <c r="L8" i="50"/>
  <c r="L29" i="48"/>
  <c r="L8" i="48"/>
  <c r="L8" i="49"/>
  <c r="G65" i="50"/>
  <c r="I65" i="50"/>
  <c r="G64" i="50"/>
  <c r="I64" i="50"/>
  <c r="G65" i="51"/>
  <c r="I65" i="51"/>
  <c r="G64" i="51"/>
  <c r="I64" i="51"/>
  <c r="G65" i="52"/>
  <c r="I65" i="52"/>
  <c r="G64" i="52"/>
  <c r="I64" i="52"/>
  <c r="G65" i="53"/>
  <c r="I65" i="53"/>
  <c r="G64" i="53"/>
  <c r="I64" i="53"/>
  <c r="G65" i="54"/>
  <c r="I65" i="54"/>
  <c r="G64" i="54"/>
  <c r="I64" i="54"/>
  <c r="G65" i="55"/>
  <c r="I65" i="55"/>
  <c r="G64" i="55"/>
  <c r="I64" i="55"/>
  <c r="G65" i="56"/>
  <c r="I65" i="56"/>
  <c r="G64" i="56"/>
  <c r="I64" i="56"/>
  <c r="G65" i="57"/>
  <c r="I65" i="57"/>
  <c r="G64" i="57"/>
  <c r="I64" i="57"/>
  <c r="G65" i="58"/>
  <c r="I65" i="58"/>
  <c r="G64" i="58"/>
  <c r="I64" i="58"/>
  <c r="G65" i="59"/>
  <c r="I65" i="59"/>
  <c r="G64" i="59"/>
  <c r="I64" i="59"/>
  <c r="G65" i="60"/>
  <c r="I65" i="60"/>
  <c r="G64" i="60"/>
  <c r="I64" i="60"/>
  <c r="G65" i="61"/>
  <c r="I65" i="61"/>
  <c r="G64" i="61"/>
  <c r="I64" i="61"/>
  <c r="G65" i="62"/>
  <c r="I65" i="62"/>
  <c r="G64" i="62"/>
  <c r="I64" i="62"/>
  <c r="G65" i="63"/>
  <c r="I65" i="63"/>
  <c r="G64" i="63"/>
  <c r="I64" i="63"/>
  <c r="G65" i="64"/>
  <c r="I65" i="64"/>
  <c r="G64" i="64"/>
  <c r="I64" i="64"/>
  <c r="G65" i="65"/>
  <c r="I65" i="65"/>
  <c r="G64" i="65"/>
  <c r="I64" i="65"/>
  <c r="G65" i="66"/>
  <c r="I65" i="66"/>
  <c r="G64" i="66"/>
  <c r="I64" i="66"/>
  <c r="G65" i="48"/>
  <c r="I65" i="48"/>
  <c r="G64" i="48"/>
  <c r="I64" i="48"/>
  <c r="I75" i="60"/>
  <c r="I75" i="52"/>
  <c r="I75" i="48"/>
  <c r="I75" i="58"/>
  <c r="I75" i="50"/>
  <c r="I75" i="59"/>
  <c r="I75" i="65"/>
  <c r="I75" i="61"/>
  <c r="I75" i="57"/>
  <c r="I75" i="66"/>
  <c r="I75" i="62"/>
  <c r="I75" i="55"/>
  <c r="I75" i="64"/>
  <c r="I75" i="63"/>
  <c r="I75" i="56"/>
  <c r="I75" i="54"/>
  <c r="I75" i="53"/>
  <c r="I75" i="51"/>
  <c r="G75" i="65"/>
  <c r="G75" i="61"/>
  <c r="G75" i="57"/>
  <c r="G75" i="53"/>
  <c r="G75" i="64"/>
  <c r="G75" i="60"/>
  <c r="G75" i="56"/>
  <c r="G75" i="52"/>
  <c r="G75" i="48"/>
  <c r="G75" i="63"/>
  <c r="G75" i="59"/>
  <c r="G75" i="55"/>
  <c r="G75" i="51"/>
  <c r="G75" i="66"/>
  <c r="G75" i="62"/>
  <c r="G75" i="58"/>
  <c r="G75" i="54"/>
  <c r="G75" i="50"/>
  <c r="G143" i="50"/>
  <c r="G143" i="51"/>
  <c r="G143" i="52"/>
  <c r="G143" i="53"/>
  <c r="G143" i="54"/>
  <c r="G143" i="55"/>
  <c r="G143" i="56"/>
  <c r="G143" i="57"/>
  <c r="G143" i="58"/>
  <c r="G143" i="59"/>
  <c r="G143" i="60"/>
  <c r="G143" i="61"/>
  <c r="G143" i="62"/>
  <c r="G143" i="63"/>
  <c r="G143" i="64"/>
  <c r="G143" i="65"/>
  <c r="G143" i="66"/>
  <c r="G143" i="48"/>
  <c r="F77" i="50"/>
  <c r="F77" i="51"/>
  <c r="F77" i="52"/>
  <c r="F77" i="53"/>
  <c r="F77" i="54"/>
  <c r="F77" i="55"/>
  <c r="F77" i="56"/>
  <c r="F77" i="57"/>
  <c r="F77" i="58"/>
  <c r="F77" i="59"/>
  <c r="F77" i="60"/>
  <c r="F77" i="61"/>
  <c r="F77" i="62"/>
  <c r="F77" i="63"/>
  <c r="F77" i="64"/>
  <c r="F77" i="65"/>
  <c r="F77" i="66"/>
  <c r="F77" i="48"/>
  <c r="F81" i="6"/>
  <c r="F77" i="49"/>
  <c r="I82" i="50"/>
  <c r="I81" i="50"/>
  <c r="I82" i="51"/>
  <c r="I81" i="51"/>
  <c r="I82" i="52"/>
  <c r="I81" i="52"/>
  <c r="I82" i="53"/>
  <c r="I81" i="53"/>
  <c r="I82" i="54"/>
  <c r="I81" i="54"/>
  <c r="I82" i="55"/>
  <c r="I81" i="55"/>
  <c r="I82" i="56"/>
  <c r="I81" i="56"/>
  <c r="I82" i="57"/>
  <c r="I81" i="57"/>
  <c r="I82" i="58"/>
  <c r="I81" i="58"/>
  <c r="I82" i="59"/>
  <c r="I81" i="59"/>
  <c r="I82" i="60"/>
  <c r="I81" i="60"/>
  <c r="I82" i="61"/>
  <c r="I81" i="61"/>
  <c r="I82" i="62"/>
  <c r="I81" i="62"/>
  <c r="I82" i="63"/>
  <c r="I81" i="63"/>
  <c r="I82" i="64"/>
  <c r="I81" i="64"/>
  <c r="I82" i="65"/>
  <c r="I81" i="65"/>
  <c r="I82" i="66"/>
  <c r="I81" i="66"/>
  <c r="I82" i="48"/>
  <c r="I81" i="48"/>
  <c r="I82" i="49"/>
  <c r="I81" i="49"/>
  <c r="I86" i="6"/>
  <c r="I85" i="6"/>
  <c r="K124" i="2"/>
  <c r="D204" i="6"/>
  <c r="C204" i="6"/>
  <c r="L7" i="50"/>
  <c r="M7" i="50"/>
  <c r="L6" i="50"/>
  <c r="M6" i="50"/>
  <c r="L5" i="50"/>
  <c r="M5" i="50"/>
  <c r="L4" i="50"/>
  <c r="M4" i="50"/>
  <c r="L3" i="50"/>
  <c r="M3" i="50"/>
  <c r="L2" i="50"/>
  <c r="M2" i="50"/>
  <c r="L1" i="50"/>
  <c r="M1" i="50"/>
  <c r="L7" i="51"/>
  <c r="M7" i="51"/>
  <c r="L6" i="51"/>
  <c r="M6" i="51"/>
  <c r="L5" i="51"/>
  <c r="M5" i="51"/>
  <c r="L4" i="51"/>
  <c r="M4" i="51"/>
  <c r="L3" i="51"/>
  <c r="M3" i="51"/>
  <c r="L2" i="51"/>
  <c r="M2" i="51"/>
  <c r="L1" i="51"/>
  <c r="M1" i="51"/>
  <c r="L7" i="52"/>
  <c r="M7" i="52"/>
  <c r="L6" i="52"/>
  <c r="M6" i="52"/>
  <c r="L5" i="52"/>
  <c r="M5" i="52"/>
  <c r="L4" i="52"/>
  <c r="M4" i="52"/>
  <c r="L3" i="52"/>
  <c r="M3" i="52"/>
  <c r="L2" i="52"/>
  <c r="M2" i="52"/>
  <c r="L1" i="52"/>
  <c r="M1" i="52"/>
  <c r="L7" i="53"/>
  <c r="M7" i="53"/>
  <c r="L6" i="53"/>
  <c r="M6" i="53"/>
  <c r="L5" i="53"/>
  <c r="M5" i="53"/>
  <c r="L4" i="53"/>
  <c r="M4" i="53"/>
  <c r="L3" i="53"/>
  <c r="M3" i="53"/>
  <c r="L2" i="53"/>
  <c r="M2" i="53"/>
  <c r="L1" i="53"/>
  <c r="M1" i="53"/>
  <c r="L7" i="54"/>
  <c r="M7" i="54"/>
  <c r="L6" i="54"/>
  <c r="M6" i="54"/>
  <c r="L5" i="54"/>
  <c r="M5" i="54"/>
  <c r="L4" i="54"/>
  <c r="M4" i="54"/>
  <c r="L3" i="54"/>
  <c r="M3" i="54"/>
  <c r="L2" i="54"/>
  <c r="M2" i="54"/>
  <c r="L1" i="54"/>
  <c r="M1" i="54"/>
  <c r="L7" i="55"/>
  <c r="M7" i="55"/>
  <c r="L6" i="55"/>
  <c r="M6" i="55"/>
  <c r="L5" i="55"/>
  <c r="M5" i="55"/>
  <c r="L4" i="55"/>
  <c r="M4" i="55"/>
  <c r="L3" i="55"/>
  <c r="M3" i="55"/>
  <c r="L2" i="55"/>
  <c r="M2" i="55"/>
  <c r="L1" i="55"/>
  <c r="M1" i="55"/>
  <c r="L7" i="56"/>
  <c r="M7" i="56"/>
  <c r="L6" i="56"/>
  <c r="M6" i="56"/>
  <c r="L5" i="56"/>
  <c r="M5" i="56"/>
  <c r="L4" i="56"/>
  <c r="M4" i="56"/>
  <c r="L3" i="56"/>
  <c r="M3" i="56"/>
  <c r="L2" i="56"/>
  <c r="M2" i="56"/>
  <c r="L1" i="56"/>
  <c r="M1" i="56"/>
  <c r="L7" i="57"/>
  <c r="M7" i="57"/>
  <c r="L6" i="57"/>
  <c r="M6" i="57"/>
  <c r="L5" i="57"/>
  <c r="M5" i="57"/>
  <c r="L4" i="57"/>
  <c r="M4" i="57"/>
  <c r="L3" i="57"/>
  <c r="M3" i="57"/>
  <c r="L2" i="57"/>
  <c r="M2" i="57"/>
  <c r="L1" i="57"/>
  <c r="M1" i="57"/>
  <c r="L7" i="58"/>
  <c r="M7" i="58"/>
  <c r="L6" i="58"/>
  <c r="M6" i="58"/>
  <c r="L5" i="58"/>
  <c r="M5" i="58"/>
  <c r="L4" i="58"/>
  <c r="M4" i="58"/>
  <c r="L3" i="58"/>
  <c r="M3" i="58"/>
  <c r="L2" i="58"/>
  <c r="M2" i="58"/>
  <c r="L1" i="58"/>
  <c r="M1" i="58"/>
  <c r="L7" i="59"/>
  <c r="M7" i="59"/>
  <c r="L6" i="59"/>
  <c r="M6" i="59"/>
  <c r="L5" i="59"/>
  <c r="M5" i="59"/>
  <c r="L4" i="59"/>
  <c r="M4" i="59"/>
  <c r="L3" i="59"/>
  <c r="M3" i="59"/>
  <c r="L2" i="59"/>
  <c r="M2" i="59"/>
  <c r="L1" i="59"/>
  <c r="M1" i="59"/>
  <c r="L7" i="60"/>
  <c r="M7" i="60"/>
  <c r="L6" i="60"/>
  <c r="M6" i="60"/>
  <c r="L5" i="60"/>
  <c r="M5" i="60"/>
  <c r="L4" i="60"/>
  <c r="M4" i="60"/>
  <c r="L3" i="60"/>
  <c r="M3" i="60"/>
  <c r="L2" i="60"/>
  <c r="M2" i="60"/>
  <c r="L1" i="60"/>
  <c r="M1" i="60"/>
  <c r="L7" i="61"/>
  <c r="M7" i="61"/>
  <c r="L6" i="61"/>
  <c r="M6" i="61"/>
  <c r="L5" i="61"/>
  <c r="M5" i="61"/>
  <c r="L4" i="61"/>
  <c r="M4" i="61"/>
  <c r="L3" i="61"/>
  <c r="M3" i="61"/>
  <c r="L2" i="61"/>
  <c r="M2" i="61"/>
  <c r="L1" i="61"/>
  <c r="M1" i="61"/>
  <c r="L7" i="62"/>
  <c r="M7" i="62"/>
  <c r="L6" i="62"/>
  <c r="M6" i="62"/>
  <c r="L5" i="62"/>
  <c r="M5" i="62"/>
  <c r="L4" i="62"/>
  <c r="M4" i="62"/>
  <c r="L3" i="62"/>
  <c r="M3" i="62"/>
  <c r="L2" i="62"/>
  <c r="M2" i="62"/>
  <c r="L1" i="62"/>
  <c r="M1" i="62"/>
  <c r="L7" i="63"/>
  <c r="M7" i="63"/>
  <c r="L6" i="63"/>
  <c r="M6" i="63"/>
  <c r="L5" i="63"/>
  <c r="M5" i="63"/>
  <c r="L4" i="63"/>
  <c r="M4" i="63"/>
  <c r="L3" i="63"/>
  <c r="M3" i="63"/>
  <c r="L2" i="63"/>
  <c r="M2" i="63"/>
  <c r="L1" i="63"/>
  <c r="M1" i="63"/>
  <c r="L7" i="64"/>
  <c r="M7" i="64"/>
  <c r="L6" i="64"/>
  <c r="M6" i="64"/>
  <c r="L5" i="64"/>
  <c r="M5" i="64"/>
  <c r="L4" i="64"/>
  <c r="M4" i="64"/>
  <c r="L3" i="64"/>
  <c r="M3" i="64"/>
  <c r="L2" i="64"/>
  <c r="M2" i="64"/>
  <c r="L1" i="64"/>
  <c r="M1" i="64"/>
  <c r="L7" i="65"/>
  <c r="M7" i="65"/>
  <c r="L6" i="65"/>
  <c r="M6" i="65"/>
  <c r="L5" i="65"/>
  <c r="M5" i="65"/>
  <c r="L4" i="65"/>
  <c r="M4" i="65"/>
  <c r="L3" i="65"/>
  <c r="M3" i="65"/>
  <c r="L2" i="65"/>
  <c r="M2" i="65"/>
  <c r="L1" i="65"/>
  <c r="M1" i="65"/>
  <c r="L7" i="66"/>
  <c r="M7" i="66"/>
  <c r="L6" i="66"/>
  <c r="M6" i="66"/>
  <c r="L5" i="66"/>
  <c r="M5" i="66"/>
  <c r="L4" i="66"/>
  <c r="M4" i="66"/>
  <c r="L3" i="66"/>
  <c r="M3" i="66"/>
  <c r="L2" i="66"/>
  <c r="M2" i="66"/>
  <c r="L1" i="66"/>
  <c r="M1" i="66"/>
  <c r="L7" i="48"/>
  <c r="M7" i="48"/>
  <c r="L6" i="48"/>
  <c r="M6" i="48"/>
  <c r="L5" i="48"/>
  <c r="M5" i="48"/>
  <c r="L4" i="48"/>
  <c r="M4" i="48"/>
  <c r="L3" i="48"/>
  <c r="M3" i="48"/>
  <c r="L2" i="48"/>
  <c r="M2" i="48"/>
  <c r="L1" i="48"/>
  <c r="M1" i="48"/>
  <c r="H75" i="50"/>
  <c r="H75" i="51"/>
  <c r="H75" i="48"/>
  <c r="H75" i="55"/>
  <c r="H158" i="55"/>
  <c r="H95" i="55"/>
  <c r="H124" i="55"/>
  <c r="H143" i="55"/>
  <c r="H77" i="55"/>
  <c r="H126" i="55"/>
  <c r="H45" i="55"/>
  <c r="H75" i="62"/>
  <c r="H158" i="62"/>
  <c r="H95" i="62"/>
  <c r="H124" i="62"/>
  <c r="H126" i="62"/>
  <c r="H45" i="62"/>
  <c r="H143" i="62"/>
  <c r="H77" i="62"/>
  <c r="H75" i="65"/>
  <c r="H126" i="65"/>
  <c r="H45" i="65"/>
  <c r="H143" i="65"/>
  <c r="H77" i="65"/>
  <c r="H158" i="65"/>
  <c r="H95" i="65"/>
  <c r="H124" i="65"/>
  <c r="H75" i="63"/>
  <c r="H77" i="63"/>
  <c r="H158" i="63"/>
  <c r="H95" i="63"/>
  <c r="H143" i="63"/>
  <c r="H124" i="63"/>
  <c r="H126" i="63"/>
  <c r="H45" i="63"/>
  <c r="H75" i="54"/>
  <c r="H158" i="54"/>
  <c r="H95" i="54"/>
  <c r="H143" i="54"/>
  <c r="H77" i="54"/>
  <c r="H124" i="54"/>
  <c r="H126" i="54"/>
  <c r="H45" i="54"/>
  <c r="H75" i="61"/>
  <c r="H124" i="61"/>
  <c r="H126" i="61"/>
  <c r="H45" i="61"/>
  <c r="H143" i="61"/>
  <c r="H77" i="61"/>
  <c r="H158" i="61"/>
  <c r="H95" i="61"/>
  <c r="H75" i="53"/>
  <c r="H158" i="53"/>
  <c r="H124" i="53"/>
  <c r="H95" i="53"/>
  <c r="H126" i="53"/>
  <c r="H45" i="53"/>
  <c r="H143" i="53"/>
  <c r="H77" i="53"/>
  <c r="H75" i="57"/>
  <c r="H143" i="57"/>
  <c r="H77" i="57"/>
  <c r="H45" i="57"/>
  <c r="H158" i="57"/>
  <c r="H95" i="57"/>
  <c r="H124" i="57"/>
  <c r="H126" i="57"/>
  <c r="H75" i="60"/>
  <c r="H124" i="60"/>
  <c r="H126" i="60"/>
  <c r="H45" i="60"/>
  <c r="H158" i="60"/>
  <c r="H95" i="60"/>
  <c r="H143" i="60"/>
  <c r="H77" i="60"/>
  <c r="H75" i="56"/>
  <c r="H143" i="56"/>
  <c r="H77" i="56"/>
  <c r="H158" i="56"/>
  <c r="H95" i="56"/>
  <c r="H45" i="56"/>
  <c r="H126" i="56"/>
  <c r="H124" i="56"/>
  <c r="H75" i="59"/>
  <c r="H45" i="59"/>
  <c r="H143" i="59"/>
  <c r="H77" i="59"/>
  <c r="H95" i="59"/>
  <c r="H126" i="59"/>
  <c r="H124" i="59"/>
  <c r="H158" i="59"/>
  <c r="H75" i="64"/>
  <c r="H143" i="64"/>
  <c r="H77" i="64"/>
  <c r="H158" i="64"/>
  <c r="H95" i="64"/>
  <c r="H45" i="64"/>
  <c r="H124" i="64"/>
  <c r="H126" i="64"/>
  <c r="H75" i="66"/>
  <c r="H126" i="66"/>
  <c r="H45" i="66"/>
  <c r="H77" i="66"/>
  <c r="H143" i="66"/>
  <c r="H124" i="66"/>
  <c r="H158" i="66"/>
  <c r="H95" i="66"/>
  <c r="H75" i="58"/>
  <c r="H126" i="58"/>
  <c r="H45" i="58"/>
  <c r="H143" i="58"/>
  <c r="H124" i="58"/>
  <c r="H77" i="58"/>
  <c r="H158" i="58"/>
  <c r="H95" i="58"/>
  <c r="H75" i="52"/>
  <c r="H77" i="52"/>
  <c r="H158" i="52"/>
  <c r="H45" i="52"/>
  <c r="H124" i="52"/>
  <c r="H95" i="52"/>
  <c r="H126" i="52"/>
  <c r="H143" i="52"/>
  <c r="H158" i="48"/>
  <c r="H143" i="48"/>
  <c r="H124" i="48"/>
  <c r="H95" i="48"/>
  <c r="H77" i="48"/>
  <c r="H45" i="48"/>
  <c r="H158" i="51"/>
  <c r="H143" i="51"/>
  <c r="H124" i="51"/>
  <c r="H95" i="51"/>
  <c r="H45" i="51"/>
  <c r="H77" i="51"/>
  <c r="H143" i="50"/>
  <c r="H158" i="50"/>
  <c r="H95" i="50"/>
  <c r="H77" i="50"/>
  <c r="H124" i="50"/>
  <c r="H45" i="50"/>
  <c r="B109" i="2"/>
  <c r="B108" i="2"/>
  <c r="B107" i="2"/>
  <c r="B106" i="2"/>
  <c r="B105" i="2"/>
  <c r="B104" i="2"/>
  <c r="B103" i="2"/>
  <c r="B102" i="2"/>
  <c r="B101" i="2"/>
  <c r="B100" i="2"/>
  <c r="B99" i="2"/>
  <c r="B98" i="2"/>
  <c r="B97" i="2"/>
  <c r="B96" i="2"/>
  <c r="B95" i="2"/>
  <c r="B94" i="2"/>
  <c r="B93" i="2"/>
  <c r="B92" i="2"/>
  <c r="H126" i="48"/>
  <c r="F197" i="48"/>
  <c r="F197" i="50"/>
  <c r="F197" i="51"/>
  <c r="F197" i="52"/>
  <c r="F197" i="53"/>
  <c r="F197" i="54"/>
  <c r="F197" i="55"/>
  <c r="F197" i="56"/>
  <c r="F197" i="57"/>
  <c r="F197" i="58"/>
  <c r="F197" i="59"/>
  <c r="F197" i="60"/>
  <c r="F197" i="61"/>
  <c r="F197" i="62"/>
  <c r="F197" i="63"/>
  <c r="F197" i="64"/>
  <c r="F197" i="65"/>
  <c r="F197" i="66"/>
  <c r="F197" i="49"/>
  <c r="D197" i="48"/>
  <c r="D197" i="50"/>
  <c r="D197" i="51"/>
  <c r="D197" i="52"/>
  <c r="D197" i="53"/>
  <c r="D197" i="54"/>
  <c r="D197" i="55"/>
  <c r="D197" i="56"/>
  <c r="D197" i="57"/>
  <c r="D197" i="58"/>
  <c r="D197" i="59"/>
  <c r="D197" i="60"/>
  <c r="D197" i="61"/>
  <c r="D197" i="62"/>
  <c r="D197" i="63"/>
  <c r="D197" i="64"/>
  <c r="D197" i="65"/>
  <c r="D197" i="66"/>
  <c r="D197" i="49"/>
  <c r="C197" i="48"/>
  <c r="C197" i="50"/>
  <c r="C197" i="51"/>
  <c r="C197" i="52"/>
  <c r="C197" i="53"/>
  <c r="C197" i="54"/>
  <c r="C197" i="55"/>
  <c r="C197" i="56"/>
  <c r="C197" i="57"/>
  <c r="C197" i="58"/>
  <c r="C197" i="59"/>
  <c r="C197" i="60"/>
  <c r="C197" i="61"/>
  <c r="C197" i="62"/>
  <c r="C197" i="63"/>
  <c r="C197" i="64"/>
  <c r="C197" i="65"/>
  <c r="C197" i="66"/>
  <c r="C197" i="49"/>
  <c r="F199" i="50"/>
  <c r="H197" i="50"/>
  <c r="F199" i="51"/>
  <c r="H197" i="51"/>
  <c r="F199" i="52"/>
  <c r="H197" i="52"/>
  <c r="F199" i="53"/>
  <c r="H197" i="53"/>
  <c r="F199" i="54"/>
  <c r="H197" i="54"/>
  <c r="F199" i="55"/>
  <c r="H197" i="55"/>
  <c r="F199" i="56"/>
  <c r="H197" i="56"/>
  <c r="F199" i="57"/>
  <c r="H197" i="57"/>
  <c r="F199" i="58"/>
  <c r="H197" i="58"/>
  <c r="F199" i="59"/>
  <c r="H197" i="59"/>
  <c r="F199" i="60"/>
  <c r="H197" i="60"/>
  <c r="F199" i="61"/>
  <c r="H197" i="61"/>
  <c r="F199" i="62"/>
  <c r="H197" i="62"/>
  <c r="F199" i="63"/>
  <c r="H197" i="63"/>
  <c r="F199" i="64"/>
  <c r="H197" i="64"/>
  <c r="F199" i="65"/>
  <c r="H197" i="65"/>
  <c r="F199" i="66"/>
  <c r="H197" i="66"/>
  <c r="F199" i="48"/>
  <c r="H197" i="48"/>
  <c r="F199" i="49"/>
  <c r="H197" i="49"/>
  <c r="K122" i="2"/>
  <c r="M122" i="2"/>
  <c r="I186" i="6"/>
  <c r="H186" i="6"/>
  <c r="J93" i="2"/>
  <c r="J97" i="2"/>
  <c r="M99" i="2"/>
  <c r="J103" i="2"/>
  <c r="H109" i="63"/>
  <c r="J107" i="2"/>
  <c r="J108" i="2"/>
  <c r="J109" i="2"/>
  <c r="I105" i="2"/>
  <c r="M106" i="2"/>
  <c r="M107" i="2"/>
  <c r="L108" i="2"/>
  <c r="L7" i="49"/>
  <c r="M7" i="49"/>
  <c r="L6" i="49"/>
  <c r="M6" i="49"/>
  <c r="L5" i="49"/>
  <c r="M5" i="49"/>
  <c r="L4" i="49"/>
  <c r="M4" i="49"/>
  <c r="L2" i="49"/>
  <c r="M2" i="49"/>
  <c r="L3" i="49"/>
  <c r="M3" i="49"/>
  <c r="M93" i="2"/>
  <c r="M97" i="2"/>
  <c r="M98" i="2"/>
  <c r="M103" i="2"/>
  <c r="M109" i="2"/>
  <c r="L97" i="2"/>
  <c r="L98" i="2"/>
  <c r="L107" i="2"/>
  <c r="H109" i="50"/>
  <c r="H126" i="50"/>
  <c r="H109" i="51"/>
  <c r="H126" i="51"/>
  <c r="H109" i="54"/>
  <c r="H109" i="55"/>
  <c r="H109" i="59"/>
  <c r="H109" i="60"/>
  <c r="H109" i="64"/>
  <c r="J98" i="2"/>
  <c r="I95" i="2"/>
  <c r="I96" i="2"/>
  <c r="I97" i="2"/>
  <c r="I98" i="2"/>
  <c r="H109" i="65"/>
  <c r="H109" i="57"/>
  <c r="M100" i="2"/>
  <c r="I107" i="2"/>
  <c r="J100" i="2"/>
  <c r="L96" i="2"/>
  <c r="I108" i="2"/>
  <c r="I100" i="2"/>
  <c r="H109" i="53"/>
  <c r="M96" i="2"/>
  <c r="M2" i="2"/>
  <c r="H2" i="6"/>
  <c r="C63" i="2"/>
  <c r="B63" i="2"/>
  <c r="M3" i="2"/>
  <c r="I80" i="6"/>
  <c r="I76" i="58"/>
  <c r="G50" i="58"/>
  <c r="G49" i="58"/>
  <c r="I49" i="58"/>
  <c r="I76" i="59"/>
  <c r="G50" i="59"/>
  <c r="I50" i="59"/>
  <c r="G49" i="59"/>
  <c r="I76" i="60"/>
  <c r="G50" i="60"/>
  <c r="I50" i="60"/>
  <c r="G49" i="60"/>
  <c r="I49" i="60"/>
  <c r="I76" i="61"/>
  <c r="G50" i="61"/>
  <c r="I50" i="61"/>
  <c r="G49" i="61"/>
  <c r="I49" i="61"/>
  <c r="I76" i="62"/>
  <c r="G50" i="62"/>
  <c r="I50" i="62"/>
  <c r="G49" i="62"/>
  <c r="I49" i="62"/>
  <c r="I76" i="63"/>
  <c r="G50" i="63"/>
  <c r="I50" i="63"/>
  <c r="G49" i="63"/>
  <c r="I76" i="64"/>
  <c r="G50" i="64"/>
  <c r="I50" i="64"/>
  <c r="G49" i="64"/>
  <c r="I49" i="64"/>
  <c r="I76" i="65"/>
  <c r="G50" i="65"/>
  <c r="I50" i="65"/>
  <c r="G49" i="65"/>
  <c r="I76" i="66"/>
  <c r="G50" i="66"/>
  <c r="I50" i="66"/>
  <c r="G49" i="66"/>
  <c r="I49" i="66"/>
  <c r="I76" i="57"/>
  <c r="G50" i="57"/>
  <c r="G49" i="57"/>
  <c r="I49" i="57"/>
  <c r="I76" i="48"/>
  <c r="G50" i="48"/>
  <c r="I50" i="48"/>
  <c r="G49" i="48"/>
  <c r="I49" i="48"/>
  <c r="I76" i="50"/>
  <c r="G50" i="50"/>
  <c r="I50" i="50"/>
  <c r="G49" i="50"/>
  <c r="I49" i="50"/>
  <c r="I76" i="51"/>
  <c r="G50" i="51"/>
  <c r="I50" i="51"/>
  <c r="G49" i="51"/>
  <c r="I49" i="51"/>
  <c r="I76" i="52"/>
  <c r="G50" i="52"/>
  <c r="G49" i="52"/>
  <c r="I49" i="52"/>
  <c r="I76" i="53"/>
  <c r="G50" i="53"/>
  <c r="I50" i="53"/>
  <c r="G49" i="53"/>
  <c r="I76" i="54"/>
  <c r="G50" i="54"/>
  <c r="I50" i="54"/>
  <c r="G49" i="54"/>
  <c r="I49" i="54"/>
  <c r="I76" i="55"/>
  <c r="G50" i="55"/>
  <c r="I50" i="55"/>
  <c r="G49" i="55"/>
  <c r="I49" i="55"/>
  <c r="I76" i="56"/>
  <c r="G50" i="56"/>
  <c r="G49" i="56"/>
  <c r="I49" i="56"/>
  <c r="I76" i="49"/>
  <c r="G65" i="49"/>
  <c r="I65" i="49"/>
  <c r="G64" i="49"/>
  <c r="G50" i="49"/>
  <c r="I50" i="49"/>
  <c r="G49" i="49"/>
  <c r="I49" i="49"/>
  <c r="H81" i="6"/>
  <c r="J90" i="2"/>
  <c r="G68" i="6"/>
  <c r="I68" i="6"/>
  <c r="G67" i="6"/>
  <c r="I67" i="6"/>
  <c r="G51" i="6"/>
  <c r="I51" i="6"/>
  <c r="D19" i="6"/>
  <c r="D18" i="6"/>
  <c r="D17" i="6"/>
  <c r="F206" i="6"/>
  <c r="D16" i="6"/>
  <c r="F204" i="6"/>
  <c r="D14" i="6"/>
  <c r="D15" i="6"/>
  <c r="H204" i="6"/>
  <c r="D10" i="6"/>
  <c r="D8" i="6"/>
  <c r="D7" i="6"/>
  <c r="L32" i="2"/>
  <c r="I93" i="2"/>
  <c r="L1" i="49"/>
  <c r="M1" i="49"/>
  <c r="H95" i="49"/>
  <c r="H158" i="49"/>
  <c r="M91" i="2"/>
  <c r="H124" i="49"/>
  <c r="H143" i="49"/>
  <c r="H109" i="49"/>
  <c r="H75" i="49"/>
  <c r="H77" i="49"/>
  <c r="H45" i="49"/>
  <c r="I91" i="2"/>
  <c r="E109" i="2"/>
  <c r="E108" i="2"/>
  <c r="E107" i="2"/>
  <c r="E106" i="2"/>
  <c r="E105" i="2"/>
  <c r="E104" i="2"/>
  <c r="E103" i="2"/>
  <c r="E102" i="2"/>
  <c r="E101" i="2"/>
  <c r="E100" i="2"/>
  <c r="E99" i="2"/>
  <c r="E98" i="2"/>
  <c r="E97" i="2"/>
  <c r="E96" i="2"/>
  <c r="E95" i="2"/>
  <c r="E94" i="2"/>
  <c r="E93" i="2"/>
  <c r="E92" i="2"/>
  <c r="E91" i="2"/>
  <c r="E83" i="2"/>
  <c r="E82" i="2"/>
  <c r="E81" i="2"/>
  <c r="E80" i="2"/>
  <c r="E79" i="2"/>
  <c r="E78" i="2"/>
  <c r="E77" i="2"/>
  <c r="E76" i="2"/>
  <c r="E75" i="2"/>
  <c r="E74" i="2"/>
  <c r="E73" i="2"/>
  <c r="E72" i="2"/>
  <c r="E71" i="2"/>
  <c r="E70" i="2"/>
  <c r="E69" i="2"/>
  <c r="E68" i="2"/>
  <c r="E67" i="2"/>
  <c r="E66" i="2"/>
  <c r="E65" i="2"/>
  <c r="C109" i="2"/>
  <c r="C108" i="2"/>
  <c r="C107" i="2"/>
  <c r="C106" i="2"/>
  <c r="C105" i="2"/>
  <c r="C104" i="2"/>
  <c r="C103" i="2"/>
  <c r="C102" i="2"/>
  <c r="C101" i="2"/>
  <c r="C100" i="2"/>
  <c r="C99" i="2"/>
  <c r="C98" i="2"/>
  <c r="C97" i="2"/>
  <c r="C96" i="2"/>
  <c r="C95" i="2"/>
  <c r="C94" i="2"/>
  <c r="C93" i="2"/>
  <c r="C92" i="2"/>
  <c r="C91" i="2"/>
  <c r="C67" i="2"/>
  <c r="C65" i="2"/>
  <c r="H150" i="6"/>
  <c r="G109" i="49"/>
  <c r="G31" i="6"/>
  <c r="I31" i="6"/>
  <c r="L6" i="6"/>
  <c r="I120" i="6"/>
  <c r="I179" i="66"/>
  <c r="H179" i="66"/>
  <c r="B171" i="66"/>
  <c r="B172" i="66"/>
  <c r="B173" i="66"/>
  <c r="B174" i="66"/>
  <c r="B175" i="66"/>
  <c r="B176" i="66"/>
  <c r="B177" i="66"/>
  <c r="B178" i="66"/>
  <c r="G158" i="66"/>
  <c r="I147" i="66"/>
  <c r="I146" i="66"/>
  <c r="I130" i="66"/>
  <c r="I129" i="66"/>
  <c r="G124" i="66"/>
  <c r="I112" i="66"/>
  <c r="I111" i="66"/>
  <c r="G109" i="66"/>
  <c r="I98" i="66"/>
  <c r="I97" i="66"/>
  <c r="G32" i="66"/>
  <c r="I32" i="66"/>
  <c r="G31" i="66"/>
  <c r="I31" i="66"/>
  <c r="D4" i="66"/>
  <c r="H3" i="66"/>
  <c r="I179" i="65"/>
  <c r="H179" i="65"/>
  <c r="B171" i="65"/>
  <c r="B172" i="65"/>
  <c r="B173" i="65"/>
  <c r="B174" i="65"/>
  <c r="B175" i="65"/>
  <c r="B176" i="65"/>
  <c r="B177" i="65"/>
  <c r="B178" i="65"/>
  <c r="G158" i="65"/>
  <c r="I147" i="65"/>
  <c r="I146" i="65"/>
  <c r="I130" i="65"/>
  <c r="I129" i="65"/>
  <c r="G124" i="65"/>
  <c r="I112" i="65"/>
  <c r="I111" i="65"/>
  <c r="G109" i="65"/>
  <c r="I98" i="65"/>
  <c r="I97" i="65"/>
  <c r="G32" i="65"/>
  <c r="I32" i="65"/>
  <c r="G31" i="65"/>
  <c r="I31" i="65"/>
  <c r="D4" i="65"/>
  <c r="H3" i="65"/>
  <c r="I179" i="64"/>
  <c r="H179" i="64"/>
  <c r="B171" i="64"/>
  <c r="B172" i="64"/>
  <c r="B173" i="64"/>
  <c r="B174" i="64"/>
  <c r="B175" i="64"/>
  <c r="B176" i="64"/>
  <c r="B177" i="64"/>
  <c r="B178" i="64"/>
  <c r="G158" i="64"/>
  <c r="I147" i="64"/>
  <c r="I146" i="64"/>
  <c r="I130" i="64"/>
  <c r="I129" i="64"/>
  <c r="G124" i="64"/>
  <c r="I112" i="64"/>
  <c r="I111" i="64"/>
  <c r="G109" i="64"/>
  <c r="I98" i="64"/>
  <c r="I97" i="64"/>
  <c r="G32" i="64"/>
  <c r="I32" i="64"/>
  <c r="G31" i="64"/>
  <c r="I31" i="64"/>
  <c r="D4" i="64"/>
  <c r="H3" i="64"/>
  <c r="I179" i="63"/>
  <c r="H179" i="63"/>
  <c r="B171" i="63"/>
  <c r="B172" i="63"/>
  <c r="B173" i="63"/>
  <c r="B174" i="63"/>
  <c r="B175" i="63"/>
  <c r="B176" i="63"/>
  <c r="B177" i="63"/>
  <c r="B178" i="63"/>
  <c r="G158" i="63"/>
  <c r="I147" i="63"/>
  <c r="I146" i="63"/>
  <c r="I130" i="63"/>
  <c r="I129" i="63"/>
  <c r="G124" i="63"/>
  <c r="I112" i="63"/>
  <c r="I111" i="63"/>
  <c r="G109" i="63"/>
  <c r="I98" i="63"/>
  <c r="I97" i="63"/>
  <c r="G32" i="63"/>
  <c r="I32" i="63"/>
  <c r="G31" i="63"/>
  <c r="I31" i="63"/>
  <c r="D4" i="63"/>
  <c r="H3" i="63"/>
  <c r="I179" i="62"/>
  <c r="H179" i="62"/>
  <c r="B171" i="62"/>
  <c r="B172" i="62"/>
  <c r="B173" i="62"/>
  <c r="B174" i="62"/>
  <c r="B175" i="62"/>
  <c r="B176" i="62"/>
  <c r="B177" i="62"/>
  <c r="B178" i="62"/>
  <c r="G158" i="62"/>
  <c r="I147" i="62"/>
  <c r="I146" i="62"/>
  <c r="I130" i="62"/>
  <c r="I129" i="62"/>
  <c r="G124" i="62"/>
  <c r="I112" i="62"/>
  <c r="I111" i="62"/>
  <c r="G109" i="62"/>
  <c r="I98" i="62"/>
  <c r="I97" i="62"/>
  <c r="G32" i="62"/>
  <c r="I32" i="62"/>
  <c r="G31" i="62"/>
  <c r="I31" i="62"/>
  <c r="D4" i="62"/>
  <c r="H3" i="62"/>
  <c r="I179" i="61"/>
  <c r="H179" i="61"/>
  <c r="B171" i="61"/>
  <c r="B172" i="61"/>
  <c r="B173" i="61"/>
  <c r="B174" i="61"/>
  <c r="B175" i="61"/>
  <c r="B176" i="61"/>
  <c r="B177" i="61"/>
  <c r="B178" i="61"/>
  <c r="G158" i="61"/>
  <c r="I147" i="61"/>
  <c r="I146" i="61"/>
  <c r="I130" i="61"/>
  <c r="I129" i="61"/>
  <c r="G124" i="61"/>
  <c r="I112" i="61"/>
  <c r="I111" i="61"/>
  <c r="G109" i="61"/>
  <c r="I98" i="61"/>
  <c r="I97" i="61"/>
  <c r="G32" i="61"/>
  <c r="I32" i="61"/>
  <c r="G31" i="61"/>
  <c r="I31" i="61"/>
  <c r="D4" i="61"/>
  <c r="H3" i="61"/>
  <c r="I179" i="60"/>
  <c r="H179" i="60"/>
  <c r="B171" i="60"/>
  <c r="B172" i="60"/>
  <c r="B173" i="60"/>
  <c r="B174" i="60"/>
  <c r="B175" i="60"/>
  <c r="B176" i="60"/>
  <c r="B177" i="60"/>
  <c r="B178" i="60"/>
  <c r="G158" i="60"/>
  <c r="I147" i="60"/>
  <c r="I146" i="60"/>
  <c r="I130" i="60"/>
  <c r="I129" i="60"/>
  <c r="G124" i="60"/>
  <c r="I112" i="60"/>
  <c r="I111" i="60"/>
  <c r="G109" i="60"/>
  <c r="I98" i="60"/>
  <c r="I97" i="60"/>
  <c r="G32" i="60"/>
  <c r="I32" i="60"/>
  <c r="G31" i="60"/>
  <c r="I31" i="60"/>
  <c r="D4" i="60"/>
  <c r="H3" i="60"/>
  <c r="I179" i="59"/>
  <c r="H179" i="59"/>
  <c r="B171" i="59"/>
  <c r="B172" i="59"/>
  <c r="B173" i="59"/>
  <c r="B174" i="59"/>
  <c r="B175" i="59"/>
  <c r="B176" i="59"/>
  <c r="B177" i="59"/>
  <c r="B178" i="59"/>
  <c r="G158" i="59"/>
  <c r="I147" i="59"/>
  <c r="I146" i="59"/>
  <c r="I130" i="59"/>
  <c r="I129" i="59"/>
  <c r="G124" i="59"/>
  <c r="I112" i="59"/>
  <c r="I111" i="59"/>
  <c r="G109" i="59"/>
  <c r="I98" i="59"/>
  <c r="I97" i="59"/>
  <c r="G32" i="59"/>
  <c r="I32" i="59"/>
  <c r="G31" i="59"/>
  <c r="I31" i="59"/>
  <c r="D4" i="59"/>
  <c r="H3" i="59"/>
  <c r="I179" i="58"/>
  <c r="H179" i="58"/>
  <c r="B171" i="58"/>
  <c r="B172" i="58"/>
  <c r="B173" i="58"/>
  <c r="B174" i="58"/>
  <c r="B175" i="58"/>
  <c r="B176" i="58"/>
  <c r="B177" i="58"/>
  <c r="B178" i="58"/>
  <c r="G158" i="58"/>
  <c r="I147" i="58"/>
  <c r="I146" i="58"/>
  <c r="I130" i="58"/>
  <c r="I129" i="58"/>
  <c r="G124" i="58"/>
  <c r="I112" i="58"/>
  <c r="I111" i="58"/>
  <c r="G109" i="58"/>
  <c r="I98" i="58"/>
  <c r="I97" i="58"/>
  <c r="G32" i="58"/>
  <c r="I32" i="58"/>
  <c r="G31" i="58"/>
  <c r="I31" i="58"/>
  <c r="D4" i="58"/>
  <c r="H3" i="58"/>
  <c r="I179" i="57"/>
  <c r="H179" i="57"/>
  <c r="B171" i="57"/>
  <c r="B172" i="57"/>
  <c r="B173" i="57"/>
  <c r="B174" i="57"/>
  <c r="B175" i="57"/>
  <c r="B176" i="57"/>
  <c r="B177" i="57"/>
  <c r="B178" i="57"/>
  <c r="G158" i="57"/>
  <c r="I147" i="57"/>
  <c r="I146" i="57"/>
  <c r="I130" i="57"/>
  <c r="I129" i="57"/>
  <c r="G124" i="57"/>
  <c r="I112" i="57"/>
  <c r="I111" i="57"/>
  <c r="G109" i="57"/>
  <c r="I98" i="57"/>
  <c r="I97" i="57"/>
  <c r="G32" i="57"/>
  <c r="I32" i="57"/>
  <c r="G31" i="57"/>
  <c r="I31" i="57"/>
  <c r="D4" i="57"/>
  <c r="H3" i="57"/>
  <c r="I179" i="56"/>
  <c r="H179" i="56"/>
  <c r="B171" i="56"/>
  <c r="B172" i="56"/>
  <c r="B173" i="56"/>
  <c r="B174" i="56"/>
  <c r="B175" i="56"/>
  <c r="B176" i="56"/>
  <c r="B177" i="56"/>
  <c r="B178" i="56"/>
  <c r="G158" i="56"/>
  <c r="I147" i="56"/>
  <c r="I146" i="56"/>
  <c r="I130" i="56"/>
  <c r="I129" i="56"/>
  <c r="G124" i="56"/>
  <c r="I112" i="56"/>
  <c r="I111" i="56"/>
  <c r="G109" i="56"/>
  <c r="I98" i="56"/>
  <c r="I97" i="56"/>
  <c r="G32" i="56"/>
  <c r="I32" i="56"/>
  <c r="G31" i="56"/>
  <c r="I31" i="56"/>
  <c r="D4" i="56"/>
  <c r="H3" i="56"/>
  <c r="I179" i="55"/>
  <c r="H179" i="55"/>
  <c r="B171" i="55"/>
  <c r="B172" i="55"/>
  <c r="B173" i="55"/>
  <c r="B174" i="55"/>
  <c r="B175" i="55"/>
  <c r="B176" i="55"/>
  <c r="B177" i="55"/>
  <c r="B178" i="55"/>
  <c r="G158" i="55"/>
  <c r="I147" i="55"/>
  <c r="I146" i="55"/>
  <c r="I130" i="55"/>
  <c r="I129" i="55"/>
  <c r="G124" i="55"/>
  <c r="I112" i="55"/>
  <c r="I111" i="55"/>
  <c r="G109" i="55"/>
  <c r="I98" i="55"/>
  <c r="I97" i="55"/>
  <c r="G32" i="55"/>
  <c r="I32" i="55"/>
  <c r="G31" i="55"/>
  <c r="D4" i="55"/>
  <c r="H3" i="55"/>
  <c r="I179" i="54"/>
  <c r="H179" i="54"/>
  <c r="B171" i="54"/>
  <c r="B172" i="54"/>
  <c r="B173" i="54"/>
  <c r="B174" i="54"/>
  <c r="B175" i="54"/>
  <c r="B176" i="54"/>
  <c r="B177" i="54"/>
  <c r="B178" i="54"/>
  <c r="G158" i="54"/>
  <c r="I147" i="54"/>
  <c r="I146" i="54"/>
  <c r="I130" i="54"/>
  <c r="I129" i="54"/>
  <c r="G124" i="54"/>
  <c r="I112" i="54"/>
  <c r="I111" i="54"/>
  <c r="G109" i="54"/>
  <c r="I98" i="54"/>
  <c r="I97" i="54"/>
  <c r="G32" i="54"/>
  <c r="G31" i="54"/>
  <c r="I31" i="54"/>
  <c r="D4" i="54"/>
  <c r="H3" i="54"/>
  <c r="I179" i="53"/>
  <c r="H179" i="53"/>
  <c r="B171" i="53"/>
  <c r="B172" i="53"/>
  <c r="B173" i="53"/>
  <c r="B174" i="53"/>
  <c r="B175" i="53"/>
  <c r="B176" i="53"/>
  <c r="B177" i="53"/>
  <c r="B178" i="53"/>
  <c r="G158" i="53"/>
  <c r="I147" i="53"/>
  <c r="I146" i="53"/>
  <c r="I130" i="53"/>
  <c r="I129" i="53"/>
  <c r="G124" i="53"/>
  <c r="I112" i="53"/>
  <c r="I111" i="53"/>
  <c r="G109" i="53"/>
  <c r="I98" i="53"/>
  <c r="I97" i="53"/>
  <c r="G32" i="53"/>
  <c r="I32" i="53"/>
  <c r="G31" i="53"/>
  <c r="I31" i="53"/>
  <c r="D4" i="53"/>
  <c r="H3" i="53"/>
  <c r="I179" i="52"/>
  <c r="H179" i="52"/>
  <c r="B171" i="52"/>
  <c r="B172" i="52"/>
  <c r="B173" i="52"/>
  <c r="B174" i="52"/>
  <c r="B175" i="52"/>
  <c r="B176" i="52"/>
  <c r="B177" i="52"/>
  <c r="B178" i="52"/>
  <c r="G158" i="52"/>
  <c r="I147" i="52"/>
  <c r="I146" i="52"/>
  <c r="I130" i="52"/>
  <c r="I129" i="52"/>
  <c r="G124" i="52"/>
  <c r="I112" i="52"/>
  <c r="I111" i="52"/>
  <c r="G109" i="52"/>
  <c r="I98" i="52"/>
  <c r="I97" i="52"/>
  <c r="G32" i="52"/>
  <c r="I32" i="52"/>
  <c r="G31" i="52"/>
  <c r="I31" i="52"/>
  <c r="D4" i="52"/>
  <c r="H3" i="52"/>
  <c r="I179" i="51"/>
  <c r="H179" i="51"/>
  <c r="B171" i="51"/>
  <c r="B172" i="51"/>
  <c r="B173" i="51"/>
  <c r="B174" i="51"/>
  <c r="B175" i="51"/>
  <c r="B176" i="51"/>
  <c r="B177" i="51"/>
  <c r="B178" i="51"/>
  <c r="G158" i="51"/>
  <c r="I147" i="51"/>
  <c r="I146" i="51"/>
  <c r="I130" i="51"/>
  <c r="I129" i="51"/>
  <c r="G124" i="51"/>
  <c r="I112" i="51"/>
  <c r="I111" i="51"/>
  <c r="G109" i="51"/>
  <c r="I98" i="51"/>
  <c r="I97" i="51"/>
  <c r="G32" i="51"/>
  <c r="I32" i="51"/>
  <c r="G31" i="51"/>
  <c r="I31" i="51"/>
  <c r="D4" i="51"/>
  <c r="H3" i="51"/>
  <c r="I179" i="50"/>
  <c r="H179" i="50"/>
  <c r="G158" i="50"/>
  <c r="I147" i="50"/>
  <c r="I146" i="50"/>
  <c r="I130" i="50"/>
  <c r="I129" i="50"/>
  <c r="G124" i="50"/>
  <c r="I112" i="50"/>
  <c r="I111" i="50"/>
  <c r="G109" i="50"/>
  <c r="I98" i="50"/>
  <c r="I97" i="50"/>
  <c r="G32" i="50"/>
  <c r="I32" i="50"/>
  <c r="G31" i="50"/>
  <c r="D4" i="50"/>
  <c r="H3" i="50"/>
  <c r="B91" i="2"/>
  <c r="I179" i="49"/>
  <c r="H179" i="49"/>
  <c r="G158" i="49"/>
  <c r="I147" i="49"/>
  <c r="I146" i="49"/>
  <c r="G143" i="49"/>
  <c r="I130" i="49"/>
  <c r="I129" i="49"/>
  <c r="G124" i="49"/>
  <c r="I112" i="49"/>
  <c r="I111" i="49"/>
  <c r="I98" i="49"/>
  <c r="I97" i="49"/>
  <c r="G32" i="49"/>
  <c r="I32" i="49"/>
  <c r="G31" i="49"/>
  <c r="I31" i="49"/>
  <c r="D4" i="49"/>
  <c r="H3" i="49"/>
  <c r="I179" i="48"/>
  <c r="H179" i="48"/>
  <c r="G158" i="48"/>
  <c r="I147" i="48"/>
  <c r="I146" i="48"/>
  <c r="I130" i="48"/>
  <c r="I129" i="48"/>
  <c r="G124" i="48"/>
  <c r="I112" i="48"/>
  <c r="I111" i="48"/>
  <c r="G109" i="48"/>
  <c r="I98" i="48"/>
  <c r="I97" i="48"/>
  <c r="G32" i="48"/>
  <c r="I32" i="48"/>
  <c r="G31" i="48"/>
  <c r="I31" i="48"/>
  <c r="D4" i="48"/>
  <c r="H3" i="48"/>
  <c r="L102" i="2"/>
  <c r="L93" i="2"/>
  <c r="H165" i="6"/>
  <c r="M90" i="2"/>
  <c r="G165" i="6"/>
  <c r="I153" i="6"/>
  <c r="G150" i="6"/>
  <c r="I104" i="6"/>
  <c r="I121" i="6"/>
  <c r="I32" i="6"/>
  <c r="I138" i="6"/>
  <c r="H101" i="6"/>
  <c r="H118" i="6"/>
  <c r="G118" i="6"/>
  <c r="I103" i="6"/>
  <c r="H133" i="6"/>
  <c r="G133" i="6"/>
  <c r="D4" i="6"/>
  <c r="H3" i="6"/>
  <c r="L90" i="2"/>
  <c r="M63" i="2"/>
  <c r="K63" i="2"/>
  <c r="H47" i="6"/>
  <c r="I90" i="2"/>
  <c r="L115" i="2"/>
  <c r="E90" i="2"/>
  <c r="M4" i="2"/>
  <c r="G47" i="6"/>
  <c r="I47" i="6"/>
  <c r="I118" i="6"/>
  <c r="I165" i="6"/>
  <c r="K100" i="2"/>
  <c r="H135" i="6"/>
  <c r="K90" i="2"/>
  <c r="I133" i="6"/>
  <c r="G65" i="6"/>
  <c r="G101" i="6"/>
  <c r="G135" i="6"/>
  <c r="I150" i="6"/>
  <c r="I79" i="6"/>
  <c r="G79" i="6"/>
  <c r="I65" i="6"/>
  <c r="I109" i="65"/>
  <c r="I95" i="49"/>
  <c r="I143" i="49"/>
  <c r="I124" i="48"/>
  <c r="G45" i="49"/>
  <c r="G95" i="49"/>
  <c r="G126" i="49"/>
  <c r="I158" i="52"/>
  <c r="I124" i="49"/>
  <c r="I109" i="49"/>
  <c r="I109" i="55"/>
  <c r="I62" i="49"/>
  <c r="I158" i="49"/>
  <c r="G45" i="59"/>
  <c r="G62" i="49"/>
  <c r="G75" i="49"/>
  <c r="I158" i="62"/>
  <c r="G95" i="64"/>
  <c r="G126" i="64"/>
  <c r="I143" i="60"/>
  <c r="G45" i="60"/>
  <c r="I109" i="60"/>
  <c r="G95" i="51"/>
  <c r="G126" i="51"/>
  <c r="I109" i="53"/>
  <c r="I45" i="59"/>
  <c r="G62" i="51"/>
  <c r="G77" i="51"/>
  <c r="G165" i="51"/>
  <c r="I165" i="51"/>
  <c r="I109" i="64"/>
  <c r="I124" i="64"/>
  <c r="I109" i="66"/>
  <c r="I124" i="66"/>
  <c r="I158" i="66"/>
  <c r="I54" i="2"/>
  <c r="G45" i="50"/>
  <c r="I109" i="54"/>
  <c r="I124" i="54"/>
  <c r="M8" i="55"/>
  <c r="C11" i="55"/>
  <c r="I143" i="52"/>
  <c r="I158" i="58"/>
  <c r="I109" i="56"/>
  <c r="I124" i="56"/>
  <c r="G95" i="56"/>
  <c r="G126" i="56"/>
  <c r="I109" i="61"/>
  <c r="I45" i="63"/>
  <c r="G45" i="66"/>
  <c r="I143" i="53"/>
  <c r="I158" i="56"/>
  <c r="I143" i="58"/>
  <c r="I158" i="63"/>
  <c r="I143" i="66"/>
  <c r="G45" i="64"/>
  <c r="I143" i="50"/>
  <c r="I109" i="52"/>
  <c r="I109" i="58"/>
  <c r="I124" i="61"/>
  <c r="I143" i="62"/>
  <c r="I124" i="65"/>
  <c r="I143" i="61"/>
  <c r="I143" i="63"/>
  <c r="I109" i="50"/>
  <c r="G95" i="58"/>
  <c r="G126" i="58"/>
  <c r="I109" i="63"/>
  <c r="I158" i="65"/>
  <c r="I109" i="62"/>
  <c r="I124" i="62"/>
  <c r="G95" i="65"/>
  <c r="G126" i="65"/>
  <c r="K103" i="2"/>
  <c r="G45" i="62"/>
  <c r="I158" i="54"/>
  <c r="G45" i="55"/>
  <c r="I158" i="57"/>
  <c r="I158" i="59"/>
  <c r="G95" i="60"/>
  <c r="G126" i="60"/>
  <c r="G45" i="61"/>
  <c r="I109" i="51"/>
  <c r="G95" i="63"/>
  <c r="G126" i="63"/>
  <c r="I124" i="63"/>
  <c r="I143" i="65"/>
  <c r="G45" i="57"/>
  <c r="I124" i="50"/>
  <c r="I143" i="51"/>
  <c r="I143" i="55"/>
  <c r="I158" i="55"/>
  <c r="G45" i="58"/>
  <c r="I45" i="64"/>
  <c r="I143" i="64"/>
  <c r="I158" i="64"/>
  <c r="I45" i="66"/>
  <c r="M8" i="59"/>
  <c r="C11" i="59"/>
  <c r="I62" i="64"/>
  <c r="I124" i="57"/>
  <c r="I95" i="62"/>
  <c r="I45" i="56"/>
  <c r="G95" i="61"/>
  <c r="G126" i="61"/>
  <c r="G45" i="63"/>
  <c r="G95" i="66"/>
  <c r="G126" i="66"/>
  <c r="I109" i="48"/>
  <c r="I95" i="48"/>
  <c r="I45" i="52"/>
  <c r="I143" i="48"/>
  <c r="I158" i="48"/>
  <c r="I53" i="2"/>
  <c r="G95" i="50"/>
  <c r="G126" i="50"/>
  <c r="I95" i="51"/>
  <c r="G45" i="52"/>
  <c r="G95" i="52"/>
  <c r="G126" i="52"/>
  <c r="I95" i="58"/>
  <c r="I45" i="60"/>
  <c r="I95" i="60"/>
  <c r="I95" i="63"/>
  <c r="M8" i="60"/>
  <c r="C11" i="60"/>
  <c r="I45" i="53"/>
  <c r="I109" i="57"/>
  <c r="I109" i="59"/>
  <c r="G62" i="60"/>
  <c r="M8" i="66"/>
  <c r="C11" i="66"/>
  <c r="G95" i="62"/>
  <c r="G126" i="62"/>
  <c r="I158" i="51"/>
  <c r="G95" i="53"/>
  <c r="G126" i="53"/>
  <c r="G95" i="55"/>
  <c r="G126" i="55"/>
  <c r="I143" i="56"/>
  <c r="G62" i="57"/>
  <c r="I62" i="66"/>
  <c r="K97" i="2"/>
  <c r="M8" i="61"/>
  <c r="C11" i="61"/>
  <c r="I124" i="59"/>
  <c r="I124" i="53"/>
  <c r="I62" i="54"/>
  <c r="I77" i="54"/>
  <c r="G62" i="50"/>
  <c r="I95" i="65"/>
  <c r="I95" i="61"/>
  <c r="I158" i="53"/>
  <c r="I143" i="54"/>
  <c r="I124" i="58"/>
  <c r="G62" i="52"/>
  <c r="I158" i="50"/>
  <c r="M8" i="63"/>
  <c r="C11" i="63"/>
  <c r="I124" i="51"/>
  <c r="I143" i="57"/>
  <c r="I143" i="59"/>
  <c r="I124" i="60"/>
  <c r="I158" i="60"/>
  <c r="I158" i="61"/>
  <c r="I62" i="55"/>
  <c r="G62" i="58"/>
  <c r="I62" i="60"/>
  <c r="I77" i="60"/>
  <c r="G45" i="65"/>
  <c r="G45" i="54"/>
  <c r="I31" i="50"/>
  <c r="I45" i="50"/>
  <c r="I45" i="62"/>
  <c r="G95" i="48"/>
  <c r="G126" i="48"/>
  <c r="I124" i="52"/>
  <c r="I124" i="55"/>
  <c r="K107" i="2"/>
  <c r="I45" i="57"/>
  <c r="I95" i="54"/>
  <c r="I95" i="57"/>
  <c r="I95" i="59"/>
  <c r="I95" i="52"/>
  <c r="I45" i="58"/>
  <c r="I45" i="65"/>
  <c r="I95" i="66"/>
  <c r="I45" i="51"/>
  <c r="I45" i="61"/>
  <c r="I115" i="2"/>
  <c r="G45" i="51"/>
  <c r="I31" i="55"/>
  <c r="G45" i="56"/>
  <c r="G45" i="53"/>
  <c r="I95" i="50"/>
  <c r="I95" i="53"/>
  <c r="I32" i="54"/>
  <c r="I45" i="54"/>
  <c r="I95" i="55"/>
  <c r="I95" i="56"/>
  <c r="I50" i="52"/>
  <c r="I62" i="52"/>
  <c r="I50" i="57"/>
  <c r="G45" i="48"/>
  <c r="G95" i="57"/>
  <c r="G126" i="57"/>
  <c r="G95" i="59"/>
  <c r="G126" i="59"/>
  <c r="G62" i="56"/>
  <c r="I50" i="56"/>
  <c r="I62" i="56"/>
  <c r="M8" i="62"/>
  <c r="C11" i="62"/>
  <c r="I45" i="48"/>
  <c r="I62" i="48"/>
  <c r="G62" i="65"/>
  <c r="G62" i="64"/>
  <c r="I62" i="61"/>
  <c r="G62" i="61"/>
  <c r="G95" i="54"/>
  <c r="G126" i="54"/>
  <c r="G62" i="54"/>
  <c r="G62" i="48"/>
  <c r="G77" i="48"/>
  <c r="G165" i="48"/>
  <c r="I165" i="48"/>
  <c r="G62" i="59"/>
  <c r="G62" i="53"/>
  <c r="I49" i="53"/>
  <c r="I62" i="53"/>
  <c r="G62" i="63"/>
  <c r="I49" i="63"/>
  <c r="I62" i="50"/>
  <c r="I62" i="62"/>
  <c r="I49" i="65"/>
  <c r="I62" i="65"/>
  <c r="G62" i="62"/>
  <c r="I49" i="59"/>
  <c r="I62" i="59"/>
  <c r="I50" i="58"/>
  <c r="K98" i="2"/>
  <c r="M8" i="58"/>
  <c r="C11" i="58"/>
  <c r="M8" i="54"/>
  <c r="C11" i="54"/>
  <c r="M8" i="50"/>
  <c r="C11" i="50"/>
  <c r="M8" i="64"/>
  <c r="C11" i="64"/>
  <c r="M8" i="48"/>
  <c r="C11" i="48"/>
  <c r="M8" i="57"/>
  <c r="C11" i="57"/>
  <c r="M8" i="53"/>
  <c r="C11" i="53"/>
  <c r="G62" i="66"/>
  <c r="G62" i="55"/>
  <c r="M8" i="56"/>
  <c r="C11" i="56"/>
  <c r="M8" i="52"/>
  <c r="C11" i="52"/>
  <c r="M8" i="65"/>
  <c r="C11" i="65"/>
  <c r="M8" i="51"/>
  <c r="C11" i="51"/>
  <c r="P3" i="49"/>
  <c r="M8" i="49"/>
  <c r="C11" i="49"/>
  <c r="I45" i="49"/>
  <c r="I64" i="49"/>
  <c r="I75" i="49"/>
  <c r="I101" i="6"/>
  <c r="E64" i="2"/>
  <c r="H2" i="58"/>
  <c r="H2" i="53"/>
  <c r="H2" i="52"/>
  <c r="H2" i="61"/>
  <c r="I63" i="2"/>
  <c r="B90" i="2"/>
  <c r="K93" i="2"/>
  <c r="I92" i="2"/>
  <c r="L92" i="2"/>
  <c r="H109" i="48"/>
  <c r="M92" i="2"/>
  <c r="H109" i="66"/>
  <c r="L109" i="2"/>
  <c r="K108" i="2"/>
  <c r="M108" i="2"/>
  <c r="J106" i="2"/>
  <c r="K106" i="2"/>
  <c r="L106" i="2"/>
  <c r="L105" i="2"/>
  <c r="M105" i="2"/>
  <c r="H109" i="62"/>
  <c r="I104" i="2"/>
  <c r="M104" i="2"/>
  <c r="J104" i="2"/>
  <c r="H109" i="61"/>
  <c r="L104" i="2"/>
  <c r="L103" i="2"/>
  <c r="I102" i="2"/>
  <c r="K102" i="2"/>
  <c r="M102" i="2"/>
  <c r="J102" i="2"/>
  <c r="I101" i="2"/>
  <c r="L101" i="2"/>
  <c r="M101" i="2"/>
  <c r="H109" i="58"/>
  <c r="J101" i="2"/>
  <c r="L100" i="2"/>
  <c r="H109" i="56"/>
  <c r="J99" i="2"/>
  <c r="L99" i="2"/>
  <c r="K96" i="2"/>
  <c r="J96" i="2"/>
  <c r="H109" i="52"/>
  <c r="L95" i="2"/>
  <c r="M95" i="2"/>
  <c r="J95" i="2"/>
  <c r="L94" i="2"/>
  <c r="J94" i="2"/>
  <c r="H126" i="49"/>
  <c r="J91" i="2"/>
  <c r="L91" i="2"/>
  <c r="H2" i="62"/>
  <c r="H2" i="50"/>
  <c r="H2" i="57"/>
  <c r="H2" i="56"/>
  <c r="H2" i="54"/>
  <c r="H2" i="66"/>
  <c r="H2" i="65"/>
  <c r="H2" i="60"/>
  <c r="H2" i="55"/>
  <c r="H2" i="51"/>
  <c r="H2" i="63"/>
  <c r="H2" i="59"/>
  <c r="H2" i="48"/>
  <c r="H2" i="64"/>
  <c r="I77" i="49"/>
  <c r="G81" i="6"/>
  <c r="G172" i="6"/>
  <c r="I135" i="6"/>
  <c r="I126" i="66"/>
  <c r="I77" i="62"/>
  <c r="I77" i="66"/>
  <c r="G77" i="53"/>
  <c r="G165" i="53"/>
  <c r="I165" i="53"/>
  <c r="J2" i="6"/>
  <c r="H163" i="57"/>
  <c r="H164" i="57"/>
  <c r="H166" i="57"/>
  <c r="K74" i="2"/>
  <c r="I81" i="6"/>
  <c r="H170" i="6"/>
  <c r="H171" i="6"/>
  <c r="H173" i="6"/>
  <c r="K64" i="2"/>
  <c r="K50" i="2"/>
  <c r="K95" i="2"/>
  <c r="I126" i="54"/>
  <c r="I163" i="54"/>
  <c r="G77" i="50"/>
  <c r="G165" i="50"/>
  <c r="I165" i="50"/>
  <c r="G77" i="66"/>
  <c r="G165" i="66"/>
  <c r="I165" i="66"/>
  <c r="I77" i="64"/>
  <c r="I126" i="49"/>
  <c r="G77" i="52"/>
  <c r="G165" i="52"/>
  <c r="I165" i="52"/>
  <c r="G77" i="63"/>
  <c r="G165" i="63"/>
  <c r="I165" i="63"/>
  <c r="I126" i="56"/>
  <c r="G77" i="49"/>
  <c r="I126" i="53"/>
  <c r="I126" i="59"/>
  <c r="I126" i="63"/>
  <c r="I126" i="57"/>
  <c r="I126" i="48"/>
  <c r="M54" i="2"/>
  <c r="M53" i="2"/>
  <c r="G77" i="62"/>
  <c r="G165" i="62"/>
  <c r="I165" i="62"/>
  <c r="I126" i="58"/>
  <c r="I126" i="62"/>
  <c r="H163" i="55"/>
  <c r="H164" i="55"/>
  <c r="H166" i="55"/>
  <c r="K72" i="2"/>
  <c r="I52" i="2"/>
  <c r="I95" i="64"/>
  <c r="I126" i="64"/>
  <c r="I50" i="2"/>
  <c r="H163" i="64"/>
  <c r="H164" i="64"/>
  <c r="H166" i="64"/>
  <c r="K81" i="2"/>
  <c r="H163" i="54"/>
  <c r="H164" i="54"/>
  <c r="N97" i="2"/>
  <c r="I62" i="51"/>
  <c r="G77" i="60"/>
  <c r="G77" i="59"/>
  <c r="G165" i="59"/>
  <c r="I165" i="59"/>
  <c r="G77" i="55"/>
  <c r="G165" i="55"/>
  <c r="I165" i="55"/>
  <c r="G77" i="57"/>
  <c r="G165" i="57"/>
  <c r="I165" i="57"/>
  <c r="I126" i="50"/>
  <c r="G77" i="58"/>
  <c r="I126" i="61"/>
  <c r="I126" i="65"/>
  <c r="G77" i="61"/>
  <c r="G165" i="61"/>
  <c r="I165" i="61"/>
  <c r="K104" i="2"/>
  <c r="I77" i="50"/>
  <c r="I77" i="48"/>
  <c r="I126" i="52"/>
  <c r="I126" i="60"/>
  <c r="I163" i="60"/>
  <c r="I77" i="53"/>
  <c r="I126" i="51"/>
  <c r="G77" i="64"/>
  <c r="G165" i="64"/>
  <c r="I165" i="64"/>
  <c r="I77" i="55"/>
  <c r="G77" i="65"/>
  <c r="G165" i="65"/>
  <c r="I165" i="65"/>
  <c r="I126" i="55"/>
  <c r="G163" i="51"/>
  <c r="I77" i="56"/>
  <c r="I77" i="61"/>
  <c r="K105" i="2"/>
  <c r="I62" i="57"/>
  <c r="I77" i="57"/>
  <c r="I62" i="58"/>
  <c r="I77" i="58"/>
  <c r="K99" i="2"/>
  <c r="K101" i="2"/>
  <c r="K94" i="2"/>
  <c r="I77" i="59"/>
  <c r="I62" i="63"/>
  <c r="I77" i="63"/>
  <c r="G163" i="48"/>
  <c r="I77" i="52"/>
  <c r="I77" i="65"/>
  <c r="G77" i="54"/>
  <c r="G77" i="56"/>
  <c r="G165" i="56"/>
  <c r="I165" i="56"/>
  <c r="I45" i="55"/>
  <c r="H163" i="53"/>
  <c r="H164" i="53"/>
  <c r="H166" i="53"/>
  <c r="K70" i="2"/>
  <c r="K92" i="2"/>
  <c r="K109" i="2"/>
  <c r="K51" i="2"/>
  <c r="H163" i="50"/>
  <c r="H164" i="50"/>
  <c r="N93" i="2"/>
  <c r="K53" i="2"/>
  <c r="J92" i="2"/>
  <c r="I109" i="2"/>
  <c r="H163" i="65"/>
  <c r="I106" i="2"/>
  <c r="H163" i="63"/>
  <c r="J105" i="2"/>
  <c r="H163" i="60"/>
  <c r="I103" i="2"/>
  <c r="H163" i="59"/>
  <c r="I99" i="2"/>
  <c r="I94" i="2"/>
  <c r="K54" i="2"/>
  <c r="M94" i="2"/>
  <c r="M110" i="2"/>
  <c r="L110" i="2"/>
  <c r="K91" i="2"/>
  <c r="H163" i="49"/>
  <c r="H164" i="49"/>
  <c r="I163" i="49"/>
  <c r="I163" i="62"/>
  <c r="I166" i="62"/>
  <c r="M79" i="2"/>
  <c r="I163" i="66"/>
  <c r="I166" i="66"/>
  <c r="M83" i="2"/>
  <c r="K110" i="2"/>
  <c r="I110" i="2"/>
  <c r="I170" i="6"/>
  <c r="G170" i="6"/>
  <c r="G163" i="50"/>
  <c r="G163" i="53"/>
  <c r="I163" i="57"/>
  <c r="I166" i="57"/>
  <c r="M74" i="2"/>
  <c r="H163" i="52"/>
  <c r="H164" i="52"/>
  <c r="H163" i="61"/>
  <c r="H164" i="61"/>
  <c r="G163" i="52"/>
  <c r="G163" i="63"/>
  <c r="N90" i="2"/>
  <c r="G171" i="6"/>
  <c r="I163" i="56"/>
  <c r="I166" i="56"/>
  <c r="M73" i="2"/>
  <c r="G164" i="54"/>
  <c r="I163" i="53"/>
  <c r="I166" i="53"/>
  <c r="M70" i="2"/>
  <c r="I163" i="64"/>
  <c r="I166" i="64"/>
  <c r="M81" i="2"/>
  <c r="H166" i="54"/>
  <c r="K71" i="2"/>
  <c r="G164" i="53"/>
  <c r="G163" i="66"/>
  <c r="G163" i="64"/>
  <c r="I163" i="63"/>
  <c r="I166" i="63"/>
  <c r="M80" i="2"/>
  <c r="G163" i="62"/>
  <c r="I163" i="52"/>
  <c r="I166" i="52"/>
  <c r="M69" i="2"/>
  <c r="I163" i="59"/>
  <c r="I166" i="59"/>
  <c r="M76" i="2"/>
  <c r="I163" i="58"/>
  <c r="I163" i="61"/>
  <c r="I166" i="61"/>
  <c r="M78" i="2"/>
  <c r="G163" i="61"/>
  <c r="I163" i="48"/>
  <c r="I166" i="48"/>
  <c r="M66" i="2"/>
  <c r="G163" i="57"/>
  <c r="G165" i="49"/>
  <c r="I165" i="49"/>
  <c r="G163" i="49"/>
  <c r="I163" i="50"/>
  <c r="I166" i="50"/>
  <c r="M67" i="2"/>
  <c r="G163" i="59"/>
  <c r="H163" i="56"/>
  <c r="H164" i="56"/>
  <c r="H166" i="56"/>
  <c r="K73" i="2"/>
  <c r="G165" i="60"/>
  <c r="I165" i="60"/>
  <c r="I166" i="60"/>
  <c r="M77" i="2"/>
  <c r="G163" i="60"/>
  <c r="G163" i="65"/>
  <c r="G163" i="55"/>
  <c r="I163" i="65"/>
  <c r="I166" i="65"/>
  <c r="M82" i="2"/>
  <c r="M52" i="2"/>
  <c r="I77" i="51"/>
  <c r="I163" i="51"/>
  <c r="I166" i="51"/>
  <c r="M68" i="2"/>
  <c r="G165" i="58"/>
  <c r="I165" i="58"/>
  <c r="G163" i="58"/>
  <c r="H163" i="58"/>
  <c r="H164" i="58"/>
  <c r="H166" i="58"/>
  <c r="K75" i="2"/>
  <c r="I51" i="2"/>
  <c r="H163" i="51"/>
  <c r="H164" i="51"/>
  <c r="I163" i="55"/>
  <c r="I166" i="55"/>
  <c r="M72" i="2"/>
  <c r="H163" i="48"/>
  <c r="H164" i="48"/>
  <c r="H166" i="48"/>
  <c r="K66" i="2"/>
  <c r="N96" i="2"/>
  <c r="G165" i="54"/>
  <c r="I165" i="54"/>
  <c r="I166" i="54"/>
  <c r="M71" i="2"/>
  <c r="G163" i="54"/>
  <c r="H163" i="62"/>
  <c r="H164" i="62"/>
  <c r="M50" i="2"/>
  <c r="G163" i="56"/>
  <c r="I172" i="6"/>
  <c r="H163" i="66"/>
  <c r="H164" i="66"/>
  <c r="N107" i="2"/>
  <c r="G164" i="64"/>
  <c r="G164" i="50"/>
  <c r="H166" i="50"/>
  <c r="K67" i="2"/>
  <c r="J110" i="2"/>
  <c r="H164" i="65"/>
  <c r="H166" i="65"/>
  <c r="K82" i="2"/>
  <c r="H164" i="63"/>
  <c r="H164" i="60"/>
  <c r="H164" i="59"/>
  <c r="H166" i="59"/>
  <c r="K76" i="2"/>
  <c r="N100" i="2"/>
  <c r="G164" i="57"/>
  <c r="N98" i="2"/>
  <c r="G164" i="55"/>
  <c r="G164" i="49"/>
  <c r="N91" i="2"/>
  <c r="H166" i="49"/>
  <c r="K65" i="2"/>
  <c r="I166" i="49"/>
  <c r="M65" i="2"/>
  <c r="G166" i="53"/>
  <c r="I70" i="2"/>
  <c r="I173" i="6"/>
  <c r="M64" i="2"/>
  <c r="G173" i="6"/>
  <c r="I64" i="2"/>
  <c r="G166" i="50"/>
  <c r="I67" i="2"/>
  <c r="G166" i="64"/>
  <c r="I81" i="2"/>
  <c r="I166" i="58"/>
  <c r="M75" i="2"/>
  <c r="G166" i="57"/>
  <c r="I74" i="2"/>
  <c r="I57" i="2"/>
  <c r="G166" i="55"/>
  <c r="I72" i="2"/>
  <c r="M51" i="2"/>
  <c r="G164" i="58"/>
  <c r="G166" i="58"/>
  <c r="I75" i="2"/>
  <c r="N101" i="2"/>
  <c r="G166" i="54"/>
  <c r="I71" i="2"/>
  <c r="M57" i="2"/>
  <c r="K56" i="2"/>
  <c r="N92" i="2"/>
  <c r="G164" i="48"/>
  <c r="G166" i="48"/>
  <c r="I66" i="2"/>
  <c r="G164" i="66"/>
  <c r="G166" i="66"/>
  <c r="I83" i="2"/>
  <c r="N109" i="2"/>
  <c r="H166" i="66"/>
  <c r="K83" i="2"/>
  <c r="G164" i="65"/>
  <c r="G166" i="65"/>
  <c r="I82" i="2"/>
  <c r="N108" i="2"/>
  <c r="N106" i="2"/>
  <c r="G164" i="63"/>
  <c r="G166" i="63"/>
  <c r="I80" i="2"/>
  <c r="H166" i="63"/>
  <c r="K80" i="2"/>
  <c r="N105" i="2"/>
  <c r="G164" i="62"/>
  <c r="G166" i="62"/>
  <c r="I79" i="2"/>
  <c r="H166" i="62"/>
  <c r="K79" i="2"/>
  <c r="G164" i="61"/>
  <c r="G166" i="61"/>
  <c r="I78" i="2"/>
  <c r="N104" i="2"/>
  <c r="H166" i="61"/>
  <c r="K78" i="2"/>
  <c r="G164" i="60"/>
  <c r="G166" i="60"/>
  <c r="I77" i="2"/>
  <c r="N103" i="2"/>
  <c r="H166" i="60"/>
  <c r="K77" i="2"/>
  <c r="G164" i="59"/>
  <c r="G166" i="59"/>
  <c r="I76" i="2"/>
  <c r="N102" i="2"/>
  <c r="G164" i="56"/>
  <c r="G166" i="56"/>
  <c r="I73" i="2"/>
  <c r="N99" i="2"/>
  <c r="N95" i="2"/>
  <c r="G164" i="52"/>
  <c r="G166" i="52"/>
  <c r="I69" i="2"/>
  <c r="H166" i="52"/>
  <c r="K69" i="2"/>
  <c r="G164" i="51"/>
  <c r="G166" i="51"/>
  <c r="I68" i="2"/>
  <c r="N94" i="2"/>
  <c r="H166" i="51"/>
  <c r="K68" i="2"/>
  <c r="G166" i="49"/>
  <c r="I65" i="2"/>
  <c r="K84" i="2"/>
  <c r="M84" i="2"/>
  <c r="I84" i="2"/>
  <c r="K58" i="2"/>
  <c r="M58" i="2"/>
  <c r="N110" i="2"/>
  <c r="I56" i="2"/>
  <c r="I58" i="2"/>
</calcChain>
</file>

<file path=xl/sharedStrings.xml><?xml version="1.0" encoding="utf-8"?>
<sst xmlns="http://schemas.openxmlformats.org/spreadsheetml/2006/main" count="3671" uniqueCount="175">
  <si>
    <t>Investissements d'Avenir - Agence Nationale de la Recherche</t>
  </si>
  <si>
    <t>Acronyme</t>
  </si>
  <si>
    <t>Nom</t>
  </si>
  <si>
    <t>Prénom</t>
  </si>
  <si>
    <t>Téléphone</t>
  </si>
  <si>
    <t>Courriel</t>
  </si>
  <si>
    <t>Coût total</t>
  </si>
  <si>
    <t>Aide demandée</t>
  </si>
  <si>
    <t>Apport</t>
  </si>
  <si>
    <t>Total</t>
  </si>
  <si>
    <t>Obtenus</t>
  </si>
  <si>
    <t>Récapitulatif des demandes financières par destination</t>
  </si>
  <si>
    <t>Description</t>
  </si>
  <si>
    <t>Equipement</t>
  </si>
  <si>
    <t>Personnels</t>
  </si>
  <si>
    <t>Fonctionnement</t>
  </si>
  <si>
    <t>Facturation interne</t>
  </si>
  <si>
    <t>Réservé à l'organisme gestionnaire du programme</t>
  </si>
  <si>
    <t>N° de dossier</t>
  </si>
  <si>
    <t>Nombre de partenaires</t>
  </si>
  <si>
    <t>Volet général</t>
  </si>
  <si>
    <t>en francais</t>
  </si>
  <si>
    <t>en anglais</t>
  </si>
  <si>
    <t>Adresse postale professionnelle</t>
  </si>
  <si>
    <t>Numéro de voie</t>
  </si>
  <si>
    <t>Code postal</t>
  </si>
  <si>
    <t>Ville</t>
  </si>
  <si>
    <t>Cédex</t>
  </si>
  <si>
    <t>Pays</t>
  </si>
  <si>
    <t>Frais de gestion sur coûts complets :</t>
  </si>
  <si>
    <t>oui</t>
  </si>
  <si>
    <t>Récapitulatif des demandes financières par partenaire</t>
  </si>
  <si>
    <t>Nom du partenaire</t>
  </si>
  <si>
    <t>Signature</t>
  </si>
  <si>
    <t>Qualité</t>
  </si>
  <si>
    <t>Type de partenaire</t>
  </si>
  <si>
    <t>EPSCP</t>
  </si>
  <si>
    <t>EPST</t>
  </si>
  <si>
    <t>EPA</t>
  </si>
  <si>
    <t>Genre</t>
  </si>
  <si>
    <t>Madame</t>
  </si>
  <si>
    <t>Monsieur</t>
  </si>
  <si>
    <t>Personnel</t>
  </si>
  <si>
    <t>Co-financements</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</si>
  <si>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</si>
  <si>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</si>
  <si>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</si>
  <si>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</si>
  <si>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</si>
  <si>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</si>
  <si>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</si>
  <si>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Equipement (coût unitaire HT &gt; 4000 € - si le partenaire récupére la TVA, indiquer le coût hors TVA)</t>
  </si>
  <si>
    <t>Coût unitaire</t>
  </si>
  <si>
    <t>Quantité</t>
  </si>
  <si>
    <t>Partie aidée</t>
  </si>
  <si>
    <t>Total équipement</t>
  </si>
  <si>
    <t>Total personnel</t>
  </si>
  <si>
    <t>Fonctionnement (si le partenaire récupère la TVA, indiquer le coût hors TVA)</t>
  </si>
  <si>
    <t>Prestations de service externes</t>
  </si>
  <si>
    <t>Sous-total prestations de service externes</t>
  </si>
  <si>
    <t>Missions</t>
  </si>
  <si>
    <t>Sous-total missions</t>
  </si>
  <si>
    <t>Total fonctionnement</t>
  </si>
  <si>
    <t>Synthèse de la demande financière</t>
  </si>
  <si>
    <t>Coût complet</t>
  </si>
  <si>
    <t>Nom des financeurs</t>
  </si>
  <si>
    <t>Nature et objet du financement</t>
  </si>
  <si>
    <t>Sollicité</t>
  </si>
  <si>
    <t>Total des autres 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</si>
  <si>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</si>
  <si>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</si>
  <si>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 xml:space="preserve">Frais de gestion </t>
  </si>
  <si>
    <t>Total hors frais de gestion</t>
  </si>
  <si>
    <t>Total facturation interne</t>
  </si>
  <si>
    <t>Identification de l'établissement partenaire</t>
  </si>
  <si>
    <t>Frais d'environnement</t>
  </si>
  <si>
    <t>DPM</t>
  </si>
  <si>
    <t>XX</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</si>
  <si>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</si>
  <si>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</si>
  <si>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</si>
  <si>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</si>
  <si>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Frais de gestion (max : 8%) (hors frais de structure)</t>
  </si>
  <si>
    <t>Frais de structure</t>
  </si>
  <si>
    <t>Total frais de structure</t>
  </si>
  <si>
    <t xml:space="preserve">Il s'agit du coût total de ces matériels. </t>
  </si>
  <si>
    <t>non</t>
  </si>
  <si>
    <t>Durée du projet (en mois)</t>
  </si>
  <si>
    <t>Titre du projet</t>
  </si>
  <si>
    <t>Acronyme du projet</t>
  </si>
  <si>
    <t>Récapitulatif des aides demandées par partenaire et par catégorie</t>
  </si>
  <si>
    <t>Frais de gestion</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</si>
  <si>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</si>
  <si>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</si>
  <si>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</si>
  <si>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</si>
  <si>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</si>
  <si>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</si>
  <si>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Ils sont calculés automatiquement.</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</si>
  <si>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</si>
  <si>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</si>
  <si>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</si>
  <si>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</si>
  <si>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Notice d'utilisation du "Document de soumission Administratif et Financier"</t>
  </si>
  <si>
    <t>Document Administratif et Financier - Notice</t>
  </si>
  <si>
    <t>Etablissement étranger</t>
  </si>
  <si>
    <t>2 - Onglets "Part1-Coord", "Part2", "Part3"…</t>
  </si>
  <si>
    <t xml:space="preserve"> Chaque établissement et partenaire renseigne l'onglet qui lui correspond.</t>
  </si>
  <si>
    <t>Autre établissement public à but non lucratif</t>
  </si>
  <si>
    <t>Autre établissement privé à but non lucratif</t>
  </si>
  <si>
    <t xml:space="preserve">2-2-5 Frais de gestion </t>
  </si>
  <si>
    <t xml:space="preserve">2-2-6 Frais d'environnement </t>
  </si>
  <si>
    <t xml:space="preserve">2-2-4 Frais de structure </t>
  </si>
  <si>
    <t>2-2-1 Equipement</t>
  </si>
  <si>
    <t>Micro entreprise (&lt; 10 salariés)</t>
  </si>
  <si>
    <t>Autre établissement privé à but lucratif</t>
  </si>
  <si>
    <t>Petite entreprise (10 ≤ salariés &lt; 50)</t>
  </si>
  <si>
    <t>Moyenne entreprise (50 ≤ salariés &lt; 250)</t>
  </si>
  <si>
    <t>Grande entreprise (≥ 250 salariés)</t>
  </si>
  <si>
    <t>Sous-total dépenses externes</t>
  </si>
  <si>
    <t>1 - Onglet "VoletGeneral"</t>
  </si>
  <si>
    <t>2-2-3 Fonctionnement (dépenses externes, missions, prestations de service) et facturation interne</t>
  </si>
  <si>
    <t>Autre établissement public à but lucratif</t>
  </si>
  <si>
    <t>Correspondant scientifique et technique</t>
  </si>
  <si>
    <t>% (taux)</t>
  </si>
  <si>
    <t>prive/public</t>
  </si>
  <si>
    <t>Nom complet de l'établissement coordinateur</t>
  </si>
  <si>
    <t>Personne habilitée à engager juridiquement l'établissement coordinateur</t>
  </si>
  <si>
    <t>Type de contrat (CDD, CDI, …)</t>
  </si>
  <si>
    <t>Sous-total personnel sans financement</t>
  </si>
  <si>
    <t>Sous-total personnel avec financement</t>
  </si>
  <si>
    <t>Primes et heures complémentaires</t>
  </si>
  <si>
    <t>Pour les partenaires publics, une case "Primes et heures complémentaires" permet d'indiquer le montant demandé à l'ANR pour les primes et heures complémentaires pour le personnel.</t>
  </si>
  <si>
    <t>Sollicités</t>
  </si>
  <si>
    <t>Les bénéficiaires des aides sont des établissements d’enseignement supérieur (public ou privé à but non lucratif), des organismes de recherche et des groupements d’établissements dotés de la personnalité morale. Les établissements d’enseignement supérieur et recherche à but lucratif et les entreprises pourront avoir le statut d’Etablissement partenaire dans les projets mais ne bénéficieront pas de financement au titre de cette participation.</t>
  </si>
  <si>
    <t>Le nom complet de l'établissement et son sigle seront repris automatiquement dans certains tableaux récapitulatifs et devront être identiques à ceux saisis sur le site de soumission (merci de respecter l'ordre de renseignement en ligne, sur le présent document et sur le document scientifique). L’établissement coordinateur doit être identifié comme le partenaire n°1 (Part1-Coord).</t>
  </si>
  <si>
    <t>Sont considérées comme dépenses d'équipement, les matériels dont la valeur unitaire est supérieure à 4000€ HT.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</si>
  <si>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de gestion/frais de structure déclarés et des frais d'environnement pour les organismes publics financés sur la base du coût marginal.</t>
    </r>
  </si>
  <si>
    <r>
      <t xml:space="preserve">Renseigner le type de poste, le type de contrat, le coût mensuel qui est le </t>
    </r>
    <r>
      <rPr>
        <b/>
        <sz val="10"/>
        <rFont val="Calibri"/>
        <family val="2"/>
        <scheme val="minor"/>
      </rPr>
      <t>coût total correspondant (salaires bruts, primes diverses, et charges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s'effectue alors automatiquement. Renseigner ensuite le montant demandé à l'ANR dans la colonne "Aide demandée".  La différence constituera les apports du partenaire.</t>
    </r>
  </si>
  <si>
    <t>2-2-7 Coût complet, aide demandée</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</si>
  <si>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de gestion dans la limite d'un montant maximum.</t>
    </r>
  </si>
  <si>
    <t>Récapitulatif des co-financements</t>
  </si>
  <si>
    <t>Fondation de recherche</t>
  </si>
  <si>
    <t>Responsable scientifique et technique</t>
  </si>
  <si>
    <t>Personne habilitée à engager l'etablissement coordinateur</t>
  </si>
  <si>
    <t>Signature &amp; Visa</t>
  </si>
  <si>
    <t>Personne habilitée à engager l'etablissement partenaire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</si>
  <si>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</si>
  <si>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</si>
  <si>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</si>
  <si>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</si>
  <si>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</si>
  <si>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 xml:space="preserve">Renseigner les tableaux par nature de demande. La justification de cette dernière sera à effectuer dans le document de soumission scientifique. Les calculs s'effectuent automatiquement : les cellules sur fond blanc comportant des formules sont verrouillées. </t>
  </si>
  <si>
    <t>²</t>
  </si>
  <si>
    <t>Engagement de l'établissement coordinateur  - N'omettez pas la signature de la lettre d'engagement</t>
  </si>
  <si>
    <t>Engagement de l'établissement coordinateur - N'omettez pas la signature de la lettre d'engagement</t>
  </si>
  <si>
    <t>Engagement de l'établissement partenaire - N'omettez pas la signature de la lettre d'engagement</t>
  </si>
  <si>
    <t>2-3 Autres soutiens financiers liés au projet déposé</t>
  </si>
  <si>
    <t>Personnel sans demande de financement</t>
  </si>
  <si>
    <t>Personnel avec demande de financement</t>
  </si>
  <si>
    <t>Autres soutiens financiers sollicités ou obtenus liés au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</si>
  <si>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la nature du financement  doivent être clairement précisés.</t>
  </si>
  <si>
    <t>Association à but non lucratif avec activité de recherche</t>
  </si>
  <si>
    <t>Responsable du projet</t>
  </si>
  <si>
    <t>Cependant, si vous avez besoin de modifier le document, merci de contacter l'ANR: ExcellencES@agencerecherche.fr</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</si>
  <si>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Les coûts d’aménagement de surfaces nécessaires à l’installation d’équipements sont éligibles. Les coûts de constructions ne sont pas éligibles.</t>
    </r>
  </si>
  <si>
    <t>Une partie des frais d’administration générale imputables au projet peut figurer parmi les dépenses éligibles. 
Ces frais ont un caractère forfaitaire et sont plafonnés à 8 % des dépenses éligibles réalisées dans la limite de l’aide accordéé, hors frais généraux.</t>
  </si>
  <si>
    <t xml:space="preserve">Des frais de structure imputables au projet peuvent également figurer parmi les dépenses aidées. Ces frais devront être justifiés, en comptabilité analytique et n’être rendus nécessaires que par la réalisation du projet.  (cf. article 3.3 du Règlement Financier). </t>
  </si>
  <si>
    <t>Dépenses externes (cf. l'onglet Notice et le paragraphe 3.1.3 du Règlement financier)</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</si>
  <si>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</si>
  <si>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r>
      <t xml:space="preserve">Les montants sont à renseigner hors taxes (HT) augmenté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
Les prestations relatives au fonctionnement doivent rester inférieures ou égales à </t>
    </r>
    <r>
      <rPr>
        <b/>
        <sz val="10"/>
        <rFont val="Calibri"/>
        <family val="2"/>
        <scheme val="minor"/>
      </rPr>
      <t>30% du coût total entrant dans l’assiette de l’aide du Projet</t>
    </r>
    <r>
      <rPr>
        <sz val="10"/>
        <rFont val="Calibri"/>
        <family val="2"/>
        <scheme val="minor"/>
      </rPr>
      <t xml:space="preserve">, sauf dérogation accordée par l’ANR sur demande motivée de l’Etablissement porteur. </t>
    </r>
  </si>
  <si>
    <t>tgrg</t>
  </si>
  <si>
    <t>Appel à projets ExcellencES - Excellence sous toutes ses formes
Vague 3</t>
  </si>
  <si>
    <t>Appel à projets - ExcellencES - Vague 3</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</si>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</sst>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s>
  <fonts count="86"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11"/>
      <color rgb="FFFFFFFF"/>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b/>
      <sz val="8"/>
      <name val="Arial"/>
      <family val="2"/>
    </font>
    <font>
      <b/>
      <sz val="10"/>
      <color rgb="FF008000"/>
      <name val="Arial"/>
      <family val="2"/>
    </font>
    <font>
      <sz val="10"/>
      <color rgb="FFFF6600"/>
      <name val="Arial"/>
      <family val="2"/>
    </font>
    <font>
      <sz val="11"/>
      <color indexed="10"/>
      <name val="Arial"/>
      <family val="2"/>
    </font>
    <font>
      <sz val="11"/>
      <color rgb="FFFF6600"/>
      <name val="Arial"/>
      <family val="2"/>
    </font>
    <font>
      <sz val="10"/>
      <color rgb="FF008000"/>
      <name val="Arial"/>
      <family val="2"/>
    </font>
    <font>
      <sz val="10"/>
      <name val="Arial"/>
      <family val="2"/>
    </font>
    <font>
      <sz val="10"/>
      <color theme="1" tint="0.249977111117893"/>
      <name val="Arial"/>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10"/>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sz val="10"/>
      <color rgb="FFFF000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sz val="11"/>
      <color rgb="FF008000"/>
      <name val="Arial"/>
      <family val="2"/>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0"/>
      <color theme="1" tint="0.249977111117893"/>
      <name val="Arial"/>
      <family val="2"/>
    </font>
    <font>
      <b/>
      <sz val="11"/>
      <color theme="0"/>
      <name val="Calibri"/>
      <family val="2"/>
      <scheme val="minor"/>
    </font>
    <font>
      <sz val="11"/>
      <color rgb="FFE36C0A"/>
      <name val="Calibri"/>
      <family val="2"/>
    </font>
    <font>
      <sz val="10"/>
      <color rgb="FFE36C0A"/>
      <name val="Calibri"/>
      <family val="2"/>
      <scheme val="minor"/>
    </font>
    <font>
      <u/>
      <sz val="10"/>
      <color rgb="FFE36C0A"/>
      <name val="Arial"/>
      <family val="2"/>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sz val="11"/>
      <color rgb="FFFF0000"/>
      <name val="Calibri"/>
      <family val="2"/>
    </font>
    <font>
      <b/>
      <sz val="10"/>
      <color rgb="FF000000"/>
      <name val="Calibri"/>
      <family val="2"/>
    </font>
  </fonts>
  <fills count="15">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rgb="FFFEF1E6"/>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theme="5"/>
        <bgColor indexed="64"/>
      </patternFill>
    </fill>
    <fill>
      <patternFill patternType="solid">
        <fgColor rgb="FFFFFF00"/>
        <bgColor indexed="64"/>
      </patternFill>
    </fill>
  </fills>
  <borders count="214">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right style="thin">
        <color rgb="FF000000"/>
      </right>
      <top/>
      <bottom style="thin">
        <color rgb="FF000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double">
        <color rgb="FF008000"/>
      </left>
      <right/>
      <top/>
      <bottom style="thin">
        <color rgb="FF000000"/>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style="thin">
        <color rgb="FF000000"/>
      </right>
      <top style="double">
        <color rgb="FF008000"/>
      </top>
      <bottom style="thin">
        <color rgb="FF000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thin">
        <color rgb="FF008000"/>
      </bottom>
      <diagonal/>
    </border>
    <border>
      <left/>
      <right style="thin">
        <color rgb="FF008000"/>
      </right>
      <top/>
      <bottom style="thin">
        <color rgb="FF008000"/>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style="double">
        <color rgb="FF008000"/>
      </left>
      <right/>
      <top/>
      <bottom style="thin">
        <color rgb="FF008000"/>
      </bottom>
      <diagonal/>
    </border>
    <border>
      <left style="double">
        <color rgb="FF008000"/>
      </left>
      <right style="thin">
        <color rgb="FF008000"/>
      </right>
      <top/>
      <bottom style="thin">
        <color rgb="FF00800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double">
        <color rgb="FF7030A0"/>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style="thin">
        <color theme="0" tint="-0.499984740745262"/>
      </left>
      <right style="double">
        <color rgb="FF7030A0"/>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right/>
      <top style="thin">
        <color theme="0" tint="-0.499984740745262"/>
      </top>
      <bottom style="thin">
        <color theme="0"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style="double">
        <color rgb="FF7030A0"/>
      </left>
      <right/>
      <top style="medium">
        <color theme="1" tint="0.499984740745262"/>
      </top>
      <bottom style="thin">
        <color theme="0" tint="-0.499984740745262"/>
      </bottom>
      <diagonal/>
    </border>
    <border>
      <left/>
      <right/>
      <top style="medium">
        <color theme="1" tint="0.499984740745262"/>
      </top>
      <bottom style="thin">
        <color theme="0" tint="-0.499984740745262"/>
      </bottom>
      <diagonal/>
    </border>
    <border>
      <left/>
      <right style="thin">
        <color theme="0" tint="-0.499984740745262"/>
      </right>
      <top style="medium">
        <color theme="1" tint="0.499984740745262"/>
      </top>
      <bottom style="thin">
        <color theme="0" tint="-0.499984740745262"/>
      </bottom>
      <diagonal/>
    </border>
    <border>
      <left style="double">
        <color rgb="FF7030A0"/>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rgb="FF008000"/>
      </right>
      <top style="thin">
        <color rgb="FF008000"/>
      </top>
      <bottom style="thin">
        <color rgb="FF000000"/>
      </bottom>
      <diagonal/>
    </border>
    <border>
      <left style="thin">
        <color rgb="FF008000"/>
      </left>
      <right/>
      <top style="thin">
        <color rgb="FF008000"/>
      </top>
      <bottom style="thin">
        <color rgb="FF008000"/>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8000"/>
      </left>
      <right style="thin">
        <color rgb="FF008000"/>
      </right>
      <top/>
      <bottom/>
      <diagonal/>
    </border>
    <border>
      <left style="thin">
        <color rgb="FF008000"/>
      </left>
      <right style="thin">
        <color rgb="FF008000"/>
      </right>
      <top style="thin">
        <color rgb="FF008000"/>
      </top>
      <bottom/>
      <diagonal/>
    </border>
    <border>
      <left style="thin">
        <color rgb="FF000000"/>
      </left>
      <right style="thin">
        <color rgb="FF000000"/>
      </right>
      <top style="thin">
        <color rgb="FF008000"/>
      </top>
      <bottom style="thin">
        <color rgb="FF000000"/>
      </bottom>
      <diagonal/>
    </border>
    <border>
      <left style="thin">
        <color rgb="FF008000"/>
      </left>
      <right style="thin">
        <color rgb="FF008000"/>
      </right>
      <top style="medium">
        <color rgb="FF7030A0"/>
      </top>
      <bottom style="thin">
        <color rgb="FF000000"/>
      </bottom>
      <diagonal/>
    </border>
    <border>
      <left style="thin">
        <color rgb="FF008000"/>
      </left>
      <right style="thin">
        <color rgb="FF008000"/>
      </right>
      <top style="thin">
        <color rgb="FF000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style="thin">
        <color indexed="64"/>
      </right>
      <top style="thin">
        <color rgb="FF000000"/>
      </top>
      <bottom style="double">
        <color rgb="FF008000"/>
      </bottom>
      <diagonal/>
    </border>
    <border>
      <left/>
      <right style="double">
        <color rgb="FF008000"/>
      </right>
      <top style="thin">
        <color rgb="FF000000"/>
      </top>
      <bottom style="double">
        <color rgb="FF008000"/>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top style="double">
        <color rgb="FF008000"/>
      </top>
      <bottom style="double">
        <color rgb="FF7030A0"/>
      </bottom>
      <diagonal/>
    </border>
    <border>
      <left/>
      <right style="double">
        <color rgb="FF7030A0"/>
      </right>
      <top style="double">
        <color rgb="FF7030A0"/>
      </top>
      <bottom/>
      <diagonal/>
    </border>
    <border>
      <left style="thick">
        <color rgb="FFFFFFFF"/>
      </left>
      <right/>
      <top style="double">
        <color rgb="FF7030A0"/>
      </top>
      <bottom style="double">
        <color rgb="FF7030A0"/>
      </bottom>
      <diagonal/>
    </border>
    <border>
      <left/>
      <right style="thick">
        <color rgb="FFFFFFFF"/>
      </right>
      <top style="double">
        <color rgb="FF7030A0"/>
      </top>
      <bottom style="double">
        <color rgb="FF7030A0"/>
      </bottom>
      <diagonal/>
    </border>
  </borders>
  <cellStyleXfs count="2">
    <xf numFmtId="0" fontId="0" fillId="0" borderId="0"/>
    <xf numFmtId="0" fontId="28" fillId="0" borderId="0" applyNumberFormat="0" applyFill="0" applyBorder="0" applyAlignment="0" applyProtection="0"/>
  </cellStyleXfs>
  <cellXfs count="759">
    <xf numFmtId="0" fontId="0" fillId="0" borderId="0" xfId="0" applyFont="1" applyAlignment="1"/>
    <xf numFmtId="0" fontId="0" fillId="0" borderId="0" xfId="0" applyFont="1"/>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2" xfId="0" applyFont="1" applyBorder="1" applyAlignment="1">
      <alignment vertical="center" wrapText="1"/>
    </xf>
    <xf numFmtId="0" fontId="1" fillId="0" borderId="7" xfId="0" applyFont="1" applyBorder="1" applyAlignment="1">
      <alignment vertical="center" wrapText="1"/>
    </xf>
    <xf numFmtId="0" fontId="1" fillId="0" borderId="4" xfId="0" applyFont="1" applyBorder="1" applyAlignment="1">
      <alignment vertical="center" wrapText="1"/>
    </xf>
    <xf numFmtId="0" fontId="1" fillId="0" borderId="4" xfId="0" applyFont="1" applyBorder="1" applyAlignment="1">
      <alignment vertical="center"/>
    </xf>
    <xf numFmtId="0" fontId="1" fillId="0" borderId="6" xfId="0" applyFont="1" applyBorder="1" applyAlignment="1">
      <alignment vertical="center"/>
    </xf>
    <xf numFmtId="0" fontId="3" fillId="0" borderId="2" xfId="0" applyFont="1" applyBorder="1" applyAlignment="1">
      <alignment horizontal="left" vertical="center" wrapText="1"/>
    </xf>
    <xf numFmtId="0" fontId="3" fillId="0" borderId="6" xfId="0" applyFont="1" applyBorder="1" applyAlignment="1">
      <alignment horizontal="left" vertical="center" wrapText="1"/>
    </xf>
    <xf numFmtId="0" fontId="1" fillId="0" borderId="3" xfId="0" applyFont="1" applyBorder="1" applyAlignment="1">
      <alignment vertical="center" wrapText="1"/>
    </xf>
    <xf numFmtId="0" fontId="1" fillId="0" borderId="3" xfId="0" applyFont="1" applyBorder="1" applyAlignment="1">
      <alignment vertical="center"/>
    </xf>
    <xf numFmtId="0" fontId="0"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2" fillId="0" borderId="2" xfId="0" applyFont="1" applyBorder="1" applyAlignment="1">
      <alignment horizontal="center" vertical="center" wrapText="1"/>
    </xf>
    <xf numFmtId="0" fontId="3" fillId="0" borderId="7" xfId="0" applyFont="1" applyBorder="1" applyAlignment="1">
      <alignment vertical="center" wrapText="1"/>
    </xf>
    <xf numFmtId="0" fontId="17" fillId="0" borderId="2" xfId="0" applyFont="1" applyBorder="1" applyAlignment="1">
      <alignment vertical="center" wrapText="1"/>
    </xf>
    <xf numFmtId="0" fontId="0" fillId="4" borderId="0" xfId="0" applyFill="1" applyProtection="1">
      <protection hidden="1"/>
    </xf>
    <xf numFmtId="0" fontId="0" fillId="0" borderId="0" xfId="0" applyFill="1" applyProtection="1">
      <protection hidden="1"/>
    </xf>
    <xf numFmtId="0" fontId="0" fillId="0" borderId="0" xfId="0" applyProtection="1">
      <protection hidden="1"/>
    </xf>
    <xf numFmtId="0" fontId="20" fillId="4" borderId="0" xfId="0" applyFont="1" applyFill="1" applyAlignment="1" applyProtection="1">
      <alignment horizontal="center" vertical="center"/>
      <protection hidden="1"/>
    </xf>
    <xf numFmtId="0" fontId="22" fillId="0" borderId="0" xfId="0" applyFont="1" applyFill="1" applyProtection="1">
      <protection hidden="1"/>
    </xf>
    <xf numFmtId="0" fontId="22" fillId="0" borderId="0" xfId="0" applyFont="1" applyProtection="1">
      <protection hidden="1"/>
    </xf>
    <xf numFmtId="0" fontId="23" fillId="5" borderId="0" xfId="0" applyFont="1" applyFill="1" applyAlignment="1" applyProtection="1">
      <protection hidden="1"/>
    </xf>
    <xf numFmtId="0" fontId="23" fillId="0" borderId="0" xfId="0" applyFont="1" applyFill="1" applyAlignment="1" applyProtection="1">
      <protection hidden="1"/>
    </xf>
    <xf numFmtId="0" fontId="23" fillId="5"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Alignment="1" applyProtection="1">
      <alignment vertical="center"/>
      <protection hidden="1"/>
    </xf>
    <xf numFmtId="0" fontId="24" fillId="5" borderId="0" xfId="0" applyFont="1" applyFill="1" applyAlignment="1" applyProtection="1">
      <protection hidden="1"/>
    </xf>
    <xf numFmtId="0" fontId="24" fillId="0" borderId="0" xfId="0" applyFont="1" applyFill="1" applyAlignment="1" applyProtection="1">
      <protection hidden="1"/>
    </xf>
    <xf numFmtId="0" fontId="0" fillId="5" borderId="0" xfId="0" applyFill="1" applyProtection="1">
      <protection hidden="1"/>
    </xf>
    <xf numFmtId="0" fontId="22" fillId="5" borderId="0" xfId="0" applyFont="1" applyFill="1" applyProtection="1">
      <protection hidden="1"/>
    </xf>
    <xf numFmtId="0" fontId="0" fillId="5" borderId="0" xfId="0" applyFill="1" applyAlignment="1" applyProtection="1">
      <alignment vertical="center"/>
      <protection hidden="1"/>
    </xf>
    <xf numFmtId="0" fontId="26" fillId="0" borderId="0" xfId="0" applyFont="1" applyFill="1" applyProtection="1">
      <protection hidden="1"/>
    </xf>
    <xf numFmtId="0" fontId="27" fillId="5" borderId="0" xfId="0" applyFont="1" applyFill="1" applyAlignment="1" applyProtection="1">
      <alignment vertical="center"/>
      <protection hidden="1"/>
    </xf>
    <xf numFmtId="0" fontId="27" fillId="0" borderId="0" xfId="0" applyFont="1" applyFill="1" applyAlignment="1" applyProtection="1">
      <alignment vertical="center"/>
      <protection hidden="1"/>
    </xf>
    <xf numFmtId="0" fontId="27" fillId="0" borderId="0" xfId="0" applyFont="1" applyAlignment="1" applyProtection="1">
      <alignment vertical="center"/>
      <protection hidden="1"/>
    </xf>
    <xf numFmtId="0" fontId="26" fillId="0" borderId="0" xfId="0" applyFont="1" applyFill="1" applyAlignment="1" applyProtection="1">
      <alignment wrapText="1"/>
      <protection hidden="1"/>
    </xf>
    <xf numFmtId="0" fontId="25" fillId="5" borderId="0" xfId="0" applyFont="1" applyFill="1" applyAlignment="1" applyProtection="1">
      <alignment vertical="center"/>
      <protection hidden="1"/>
    </xf>
    <xf numFmtId="0" fontId="25" fillId="0" borderId="0" xfId="0" applyFont="1" applyFill="1" applyAlignment="1" applyProtection="1">
      <alignment vertical="center"/>
      <protection hidden="1"/>
    </xf>
    <xf numFmtId="0" fontId="25" fillId="0" borderId="0" xfId="0" applyFont="1" applyAlignment="1" applyProtection="1">
      <alignment vertical="center"/>
      <protection hidden="1"/>
    </xf>
    <xf numFmtId="0" fontId="0" fillId="4" borderId="0" xfId="0" applyFill="1"/>
    <xf numFmtId="0" fontId="0" fillId="0" borderId="0" xfId="0"/>
    <xf numFmtId="0" fontId="0" fillId="6" borderId="0" xfId="0" applyFill="1"/>
    <xf numFmtId="0" fontId="19" fillId="0" borderId="0" xfId="0" applyFont="1" applyFill="1" applyProtection="1">
      <protection hidden="1"/>
    </xf>
    <xf numFmtId="0" fontId="19" fillId="0" borderId="0" xfId="0" applyFont="1" applyFill="1" applyAlignment="1" applyProtection="1">
      <alignment vertical="center"/>
      <protection hidden="1"/>
    </xf>
    <xf numFmtId="0" fontId="9" fillId="4" borderId="2" xfId="0" applyFont="1" applyFill="1" applyBorder="1" applyAlignment="1">
      <alignment vertical="center" wrapText="1"/>
    </xf>
    <xf numFmtId="0" fontId="1" fillId="4" borderId="2" xfId="0" applyFont="1" applyFill="1" applyBorder="1" applyAlignment="1">
      <alignment vertical="center"/>
    </xf>
    <xf numFmtId="0" fontId="0" fillId="4" borderId="0" xfId="0" applyFont="1" applyFill="1"/>
    <xf numFmtId="0" fontId="0" fillId="4" borderId="0" xfId="0" applyFont="1" applyFill="1" applyAlignment="1"/>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0" fillId="4" borderId="2" xfId="0" applyFont="1" applyFill="1" applyBorder="1" applyAlignment="1">
      <alignment vertical="center"/>
    </xf>
    <xf numFmtId="0" fontId="17" fillId="0" borderId="0" xfId="0" applyFont="1"/>
    <xf numFmtId="0" fontId="17" fillId="0" borderId="0" xfId="0" applyFont="1" applyAlignment="1"/>
    <xf numFmtId="0" fontId="34" fillId="0" borderId="1" xfId="0" applyFont="1" applyBorder="1" applyAlignment="1">
      <alignment vertical="center" wrapText="1"/>
    </xf>
    <xf numFmtId="0" fontId="35" fillId="0" borderId="1" xfId="0" applyFont="1" applyBorder="1" applyAlignment="1">
      <alignment vertical="center"/>
    </xf>
    <xf numFmtId="0" fontId="35" fillId="0" borderId="1" xfId="0" applyFont="1" applyBorder="1" applyAlignment="1">
      <alignment horizontal="left" vertical="center" wrapText="1"/>
    </xf>
    <xf numFmtId="0" fontId="35" fillId="0" borderId="2" xfId="0" applyFont="1" applyBorder="1" applyAlignment="1">
      <alignment horizontal="left" vertical="center" wrapText="1"/>
    </xf>
    <xf numFmtId="0" fontId="35" fillId="0" borderId="2" xfId="0" applyFont="1" applyBorder="1" applyAlignment="1">
      <alignment vertical="center"/>
    </xf>
    <xf numFmtId="0" fontId="35" fillId="4" borderId="2" xfId="0" applyFont="1" applyFill="1" applyBorder="1" applyAlignment="1">
      <alignment vertical="center"/>
    </xf>
    <xf numFmtId="0" fontId="34" fillId="4" borderId="0" xfId="0" applyFont="1" applyFill="1"/>
    <xf numFmtId="0" fontId="34" fillId="4" borderId="0" xfId="0" applyFont="1" applyFill="1" applyAlignment="1"/>
    <xf numFmtId="0" fontId="35" fillId="0" borderId="1" xfId="0" applyFont="1" applyBorder="1" applyAlignment="1">
      <alignment vertical="center" wrapText="1"/>
    </xf>
    <xf numFmtId="0" fontId="4" fillId="0" borderId="4" xfId="0" applyFont="1" applyBorder="1" applyAlignment="1">
      <alignment horizontal="center" vertical="center" wrapText="1"/>
    </xf>
    <xf numFmtId="0" fontId="41" fillId="4" borderId="0" xfId="0" applyFont="1" applyFill="1" applyProtection="1">
      <protection hidden="1"/>
    </xf>
    <xf numFmtId="0" fontId="41" fillId="4" borderId="0" xfId="0" applyFont="1" applyFill="1" applyAlignment="1" applyProtection="1">
      <alignment vertical="center"/>
      <protection hidden="1"/>
    </xf>
    <xf numFmtId="0" fontId="45" fillId="4" borderId="0" xfId="0" applyFont="1" applyFill="1" applyAlignment="1" applyProtection="1">
      <alignment vertical="center"/>
      <protection hidden="1"/>
    </xf>
    <xf numFmtId="0" fontId="38" fillId="4" borderId="0" xfId="0" applyFont="1" applyFill="1" applyProtection="1">
      <protection hidden="1"/>
    </xf>
    <xf numFmtId="0" fontId="48" fillId="4" borderId="0" xfId="0" applyFont="1" applyFill="1"/>
    <xf numFmtId="0" fontId="42" fillId="4" borderId="0" xfId="0" applyFont="1" applyFill="1"/>
    <xf numFmtId="0" fontId="42" fillId="6" borderId="0" xfId="0" applyFont="1" applyFill="1"/>
    <xf numFmtId="0" fontId="37" fillId="4" borderId="0" xfId="0" applyFont="1" applyFill="1" applyProtection="1">
      <protection hidden="1"/>
    </xf>
    <xf numFmtId="0" fontId="50" fillId="4" borderId="0" xfId="0" applyFont="1" applyFill="1" applyAlignment="1" applyProtection="1">
      <alignment horizontal="center"/>
      <protection hidden="1"/>
    </xf>
    <xf numFmtId="0" fontId="19" fillId="0" borderId="0" xfId="0" applyFont="1" applyProtection="1">
      <protection hidden="1"/>
    </xf>
    <xf numFmtId="0" fontId="19" fillId="5" borderId="0" xfId="0" applyFont="1" applyFill="1" applyProtection="1">
      <protection hidden="1"/>
    </xf>
    <xf numFmtId="0" fontId="24" fillId="0" borderId="0" xfId="0" applyFont="1" applyProtection="1">
      <protection hidden="1"/>
    </xf>
    <xf numFmtId="0" fontId="24" fillId="0" borderId="0" xfId="0" applyFont="1" applyFill="1" applyProtection="1">
      <protection hidden="1"/>
    </xf>
    <xf numFmtId="0" fontId="51" fillId="4" borderId="0" xfId="0" applyFont="1" applyFill="1" applyProtection="1">
      <protection hidden="1"/>
    </xf>
    <xf numFmtId="0" fontId="52" fillId="5" borderId="0" xfId="0" applyFont="1" applyFill="1" applyProtection="1">
      <protection hidden="1"/>
    </xf>
    <xf numFmtId="0" fontId="52" fillId="0" borderId="0" xfId="0" applyFont="1" applyFill="1" applyProtection="1">
      <protection hidden="1"/>
    </xf>
    <xf numFmtId="0" fontId="52" fillId="0" borderId="0" xfId="0" applyFont="1" applyProtection="1">
      <protection hidden="1"/>
    </xf>
    <xf numFmtId="0" fontId="19" fillId="5" borderId="0" xfId="0" applyFont="1" applyFill="1" applyAlignment="1" applyProtection="1">
      <alignment vertical="center"/>
      <protection hidden="1"/>
    </xf>
    <xf numFmtId="0" fontId="19" fillId="0" borderId="0" xfId="0" applyFont="1" applyAlignment="1" applyProtection="1">
      <alignment vertical="center"/>
      <protection hidden="1"/>
    </xf>
    <xf numFmtId="0" fontId="53" fillId="4" borderId="0" xfId="0" applyFont="1" applyFill="1" applyProtection="1">
      <protection hidden="1"/>
    </xf>
    <xf numFmtId="0" fontId="54" fillId="5" borderId="0" xfId="0" applyFont="1" applyFill="1" applyProtection="1">
      <protection hidden="1"/>
    </xf>
    <xf numFmtId="0" fontId="54" fillId="0" borderId="0" xfId="0" applyFont="1" applyFill="1" applyProtection="1">
      <protection hidden="1"/>
    </xf>
    <xf numFmtId="0" fontId="54" fillId="0" borderId="0" xfId="0" applyFont="1" applyProtection="1">
      <protection hidden="1"/>
    </xf>
    <xf numFmtId="0" fontId="53" fillId="4" borderId="0" xfId="0" applyFont="1" applyFill="1" applyAlignment="1" applyProtection="1">
      <alignment vertical="center"/>
      <protection hidden="1"/>
    </xf>
    <xf numFmtId="0" fontId="55" fillId="4" borderId="0" xfId="0" applyFont="1" applyFill="1" applyAlignment="1" applyProtection="1">
      <alignment vertical="center"/>
      <protection hidden="1"/>
    </xf>
    <xf numFmtId="0" fontId="51" fillId="4" borderId="0" xfId="0" applyFont="1" applyFill="1" applyAlignment="1" applyProtection="1">
      <alignment vertical="center"/>
      <protection hidden="1"/>
    </xf>
    <xf numFmtId="0" fontId="57" fillId="5" borderId="0" xfId="0" applyFont="1" applyFill="1" applyAlignment="1" applyProtection="1">
      <alignment vertical="center"/>
      <protection hidden="1"/>
    </xf>
    <xf numFmtId="0" fontId="57" fillId="0" borderId="0" xfId="0" applyFont="1" applyFill="1" applyAlignment="1" applyProtection="1">
      <alignment vertical="center"/>
      <protection hidden="1"/>
    </xf>
    <xf numFmtId="0" fontId="57" fillId="0" borderId="0" xfId="0" applyFont="1" applyAlignment="1" applyProtection="1">
      <alignment vertical="center"/>
      <protection hidden="1"/>
    </xf>
    <xf numFmtId="0" fontId="59" fillId="0" borderId="0" xfId="0" applyFont="1" applyProtection="1">
      <protection hidden="1"/>
    </xf>
    <xf numFmtId="0" fontId="59" fillId="5" borderId="0" xfId="0" applyFont="1" applyFill="1" applyProtection="1">
      <protection hidden="1"/>
    </xf>
    <xf numFmtId="0" fontId="59" fillId="0" borderId="0" xfId="0" applyFont="1" applyFill="1" applyProtection="1">
      <protection hidden="1"/>
    </xf>
    <xf numFmtId="0" fontId="60" fillId="4" borderId="0" xfId="0" applyFont="1" applyFill="1" applyAlignment="1" applyProtection="1">
      <alignment vertical="center"/>
      <protection hidden="1"/>
    </xf>
    <xf numFmtId="0" fontId="61" fillId="5" borderId="0" xfId="0" applyFont="1" applyFill="1" applyProtection="1">
      <protection hidden="1"/>
    </xf>
    <xf numFmtId="0" fontId="61" fillId="0" borderId="0" xfId="0" applyFont="1" applyFill="1" applyProtection="1">
      <protection hidden="1"/>
    </xf>
    <xf numFmtId="0" fontId="61" fillId="0" borderId="0" xfId="0" applyFont="1" applyProtection="1">
      <protection hidden="1"/>
    </xf>
    <xf numFmtId="0" fontId="21" fillId="0" borderId="21" xfId="0" applyFont="1" applyFill="1" applyBorder="1" applyAlignment="1" applyProtection="1">
      <alignment horizontal="center" vertical="center"/>
      <protection hidden="1"/>
    </xf>
    <xf numFmtId="0" fontId="21" fillId="0" borderId="21" xfId="0" quotePrefix="1" applyFont="1" applyFill="1" applyBorder="1" applyAlignment="1" applyProtection="1">
      <alignment horizontal="center" vertical="center"/>
      <protection hidden="1"/>
    </xf>
    <xf numFmtId="0" fontId="49" fillId="0" borderId="23" xfId="0" applyNumberFormat="1" applyFont="1" applyFill="1" applyBorder="1" applyAlignment="1" applyProtection="1">
      <alignment horizontal="center" vertical="center" wrapText="1"/>
      <protection hidden="1"/>
    </xf>
    <xf numFmtId="0" fontId="44" fillId="4" borderId="0" xfId="0" applyFont="1" applyFill="1" applyAlignment="1" applyProtection="1">
      <alignment horizontal="left" vertical="center"/>
      <protection hidden="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3" fillId="0" borderId="51" xfId="0" applyFont="1" applyBorder="1" applyAlignment="1">
      <alignment horizontal="center" vertical="center" wrapText="1"/>
    </xf>
    <xf numFmtId="0" fontId="0" fillId="0" borderId="0" xfId="0" applyFont="1" applyAlignment="1"/>
    <xf numFmtId="165" fontId="29" fillId="0" borderId="53" xfId="0" applyNumberFormat="1" applyFont="1" applyBorder="1" applyAlignment="1">
      <alignment vertical="center" wrapText="1"/>
    </xf>
    <xf numFmtId="165" fontId="13" fillId="0" borderId="22" xfId="0" applyNumberFormat="1" applyFont="1" applyBorder="1" applyAlignment="1">
      <alignment vertical="center" wrapText="1"/>
    </xf>
    <xf numFmtId="165" fontId="13" fillId="0" borderId="62" xfId="0" applyNumberFormat="1" applyFont="1" applyBorder="1" applyAlignment="1">
      <alignment vertical="center" wrapText="1"/>
    </xf>
    <xf numFmtId="0" fontId="29" fillId="8" borderId="47" xfId="0" applyFont="1" applyFill="1" applyBorder="1" applyAlignment="1" applyProtection="1">
      <alignment horizontal="left" vertical="center" wrapText="1"/>
      <protection locked="0"/>
    </xf>
    <xf numFmtId="0" fontId="13" fillId="0" borderId="7" xfId="0" applyFont="1" applyBorder="1" applyAlignment="1">
      <alignment vertical="center" wrapText="1"/>
    </xf>
    <xf numFmtId="165" fontId="33" fillId="0" borderId="17" xfId="0" applyNumberFormat="1" applyFont="1" applyBorder="1" applyAlignment="1">
      <alignment vertical="center" wrapText="1"/>
    </xf>
    <xf numFmtId="165" fontId="13" fillId="0" borderId="16" xfId="0" applyNumberFormat="1" applyFont="1" applyBorder="1" applyAlignment="1">
      <alignment vertical="center" wrapText="1"/>
    </xf>
    <xf numFmtId="165" fontId="13" fillId="0" borderId="16" xfId="0" applyNumberFormat="1" applyFont="1" applyBorder="1" applyAlignment="1">
      <alignment horizontal="right" vertical="center" wrapText="1"/>
    </xf>
    <xf numFmtId="165" fontId="13" fillId="0" borderId="62" xfId="0" applyNumberFormat="1" applyFont="1" applyBorder="1" applyAlignment="1">
      <alignment horizontal="right" vertical="center" wrapText="1"/>
    </xf>
    <xf numFmtId="165" fontId="13" fillId="0" borderId="56" xfId="0" applyNumberFormat="1" applyFont="1" applyBorder="1" applyAlignment="1">
      <alignment vertical="center" wrapText="1"/>
    </xf>
    <xf numFmtId="165" fontId="13" fillId="0" borderId="58" xfId="0" applyNumberFormat="1" applyFont="1" applyBorder="1" applyAlignment="1">
      <alignment vertical="center" wrapText="1"/>
    </xf>
    <xf numFmtId="0" fontId="33" fillId="4" borderId="0" xfId="0" applyFont="1" applyFill="1" applyBorder="1" applyAlignment="1">
      <alignment horizontal="center" vertical="center" wrapText="1"/>
    </xf>
    <xf numFmtId="0" fontId="29" fillId="4" borderId="0" xfId="0" applyFont="1" applyFill="1" applyBorder="1" applyAlignment="1">
      <alignment horizontal="center" vertical="center" wrapText="1"/>
    </xf>
    <xf numFmtId="166" fontId="29" fillId="4" borderId="0" xfId="0" applyNumberFormat="1" applyFont="1" applyFill="1" applyBorder="1" applyAlignment="1">
      <alignment horizontal="left" vertical="center" wrapText="1"/>
    </xf>
    <xf numFmtId="0" fontId="33" fillId="4" borderId="0" xfId="0" applyFont="1" applyFill="1" applyBorder="1" applyAlignment="1">
      <alignment vertical="center" wrapText="1"/>
    </xf>
    <xf numFmtId="0" fontId="29" fillId="0" borderId="6" xfId="0" applyFont="1" applyBorder="1" applyAlignment="1">
      <alignment horizontal="center" vertical="center" wrapText="1"/>
    </xf>
    <xf numFmtId="164" fontId="13" fillId="11" borderId="18" xfId="0" applyNumberFormat="1" applyFont="1" applyFill="1" applyBorder="1" applyAlignment="1">
      <alignment vertical="center" wrapText="1"/>
    </xf>
    <xf numFmtId="0" fontId="65" fillId="0" borderId="7" xfId="0" applyFont="1" applyBorder="1" applyAlignment="1">
      <alignment vertical="center"/>
    </xf>
    <xf numFmtId="0" fontId="29" fillId="0" borderId="7" xfId="0" applyFont="1" applyBorder="1" applyAlignment="1">
      <alignment horizontal="center" vertical="center" wrapText="1"/>
    </xf>
    <xf numFmtId="166" fontId="29" fillId="0" borderId="7" xfId="0" applyNumberFormat="1" applyFont="1" applyBorder="1" applyAlignment="1">
      <alignment horizontal="left" vertical="center" wrapText="1"/>
    </xf>
    <xf numFmtId="0" fontId="33" fillId="0" borderId="7" xfId="0" applyFont="1" applyBorder="1" applyAlignment="1">
      <alignment vertical="center" wrapText="1"/>
    </xf>
    <xf numFmtId="0" fontId="65" fillId="0" borderId="7" xfId="0" applyFont="1" applyBorder="1" applyAlignment="1">
      <alignment vertical="center" wrapText="1"/>
    </xf>
    <xf numFmtId="0" fontId="33" fillId="0" borderId="7" xfId="0" applyFont="1" applyBorder="1" applyAlignment="1">
      <alignment horizontal="center" vertical="center" wrapText="1"/>
    </xf>
    <xf numFmtId="0" fontId="66" fillId="0" borderId="11" xfId="0" applyFont="1" applyBorder="1" applyAlignment="1">
      <alignment horizontal="center" vertical="center" wrapText="1"/>
    </xf>
    <xf numFmtId="0" fontId="33" fillId="0" borderId="2" xfId="0" applyFont="1" applyBorder="1" applyAlignment="1">
      <alignment vertical="center" wrapText="1"/>
    </xf>
    <xf numFmtId="0" fontId="33" fillId="0" borderId="0" xfId="0" applyFont="1"/>
    <xf numFmtId="0" fontId="33" fillId="0" borderId="0" xfId="0" applyFont="1" applyAlignment="1"/>
    <xf numFmtId="0" fontId="29" fillId="0" borderId="2" xfId="0" applyFont="1" applyBorder="1" applyAlignment="1">
      <alignment vertical="center" wrapText="1"/>
    </xf>
    <xf numFmtId="0" fontId="29" fillId="0" borderId="3" xfId="0" applyFont="1" applyBorder="1" applyAlignment="1">
      <alignment horizontal="center" vertical="center" wrapText="1"/>
    </xf>
    <xf numFmtId="0" fontId="13" fillId="0" borderId="3" xfId="0" applyFont="1" applyBorder="1" applyAlignment="1">
      <alignment horizontal="right" vertical="center" wrapText="1"/>
    </xf>
    <xf numFmtId="0" fontId="29" fillId="0" borderId="7" xfId="0" applyFont="1" applyBorder="1" applyAlignment="1">
      <alignment horizontal="right" vertical="center" wrapText="1"/>
    </xf>
    <xf numFmtId="0" fontId="29" fillId="0" borderId="7" xfId="0" applyFont="1" applyBorder="1" applyAlignment="1">
      <alignment vertical="center" wrapText="1"/>
    </xf>
    <xf numFmtId="0" fontId="66" fillId="0" borderId="2" xfId="0" applyFont="1" applyBorder="1" applyAlignment="1">
      <alignment vertical="center"/>
    </xf>
    <xf numFmtId="0" fontId="33" fillId="0" borderId="2" xfId="0" applyFont="1" applyBorder="1" applyAlignment="1">
      <alignment horizontal="center" vertical="center" wrapText="1"/>
    </xf>
    <xf numFmtId="0" fontId="29" fillId="0" borderId="2" xfId="0" applyFont="1" applyBorder="1" applyAlignment="1">
      <alignment vertical="center"/>
    </xf>
    <xf numFmtId="0" fontId="29" fillId="0" borderId="4" xfId="0" applyFont="1" applyBorder="1" applyAlignment="1">
      <alignment horizontal="right" vertical="center" wrapText="1" indent="1"/>
    </xf>
    <xf numFmtId="0" fontId="33" fillId="0" borderId="13" xfId="0" applyFont="1" applyBorder="1" applyAlignment="1">
      <alignment vertical="center" wrapText="1"/>
    </xf>
    <xf numFmtId="0" fontId="33" fillId="0" borderId="3" xfId="0" applyFont="1" applyBorder="1" applyAlignment="1">
      <alignment vertical="center" wrapText="1"/>
    </xf>
    <xf numFmtId="0" fontId="67" fillId="0" borderId="2" xfId="0" applyFont="1" applyBorder="1" applyAlignment="1">
      <alignment vertical="center" wrapText="1"/>
    </xf>
    <xf numFmtId="0" fontId="33" fillId="0" borderId="1" xfId="0" applyFont="1" applyBorder="1" applyAlignment="1">
      <alignment vertical="center" wrapText="1"/>
    </xf>
    <xf numFmtId="0" fontId="33" fillId="0" borderId="6" xfId="0" applyFont="1" applyBorder="1" applyAlignment="1">
      <alignment horizontal="center" vertical="center" wrapText="1"/>
    </xf>
    <xf numFmtId="0" fontId="29" fillId="0" borderId="11" xfId="0" applyFont="1" applyBorder="1" applyAlignment="1">
      <alignment horizontal="right" vertical="center" wrapText="1" inden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67" fillId="0" borderId="1" xfId="0" applyFont="1" applyBorder="1" applyAlignment="1">
      <alignment vertical="center" wrapText="1"/>
    </xf>
    <xf numFmtId="0" fontId="29" fillId="0" borderId="3" xfId="0" applyFont="1" applyBorder="1" applyAlignment="1">
      <alignment vertical="center" wrapText="1"/>
    </xf>
    <xf numFmtId="0" fontId="29" fillId="0" borderId="6" xfId="0" applyFont="1" applyBorder="1" applyAlignment="1">
      <alignment vertical="center" wrapText="1"/>
    </xf>
    <xf numFmtId="0" fontId="66" fillId="0" borderId="2" xfId="0" applyFont="1" applyBorder="1" applyAlignment="1"/>
    <xf numFmtId="0" fontId="33" fillId="0" borderId="4" xfId="0" applyFont="1" applyBorder="1" applyAlignment="1">
      <alignment vertical="center" wrapText="1"/>
    </xf>
    <xf numFmtId="165" fontId="33" fillId="0" borderId="53" xfId="0" applyNumberFormat="1" applyFont="1" applyBorder="1" applyAlignment="1">
      <alignment vertical="center" wrapText="1"/>
    </xf>
    <xf numFmtId="165" fontId="13" fillId="0" borderId="57" xfId="0" applyNumberFormat="1" applyFont="1" applyBorder="1" applyAlignment="1">
      <alignment vertical="center" wrapText="1"/>
    </xf>
    <xf numFmtId="0" fontId="33" fillId="0" borderId="2" xfId="0" applyFont="1" applyBorder="1" applyAlignment="1">
      <alignment wrapText="1"/>
    </xf>
    <xf numFmtId="0" fontId="67" fillId="4" borderId="5" xfId="0" applyFont="1" applyFill="1" applyBorder="1" applyAlignment="1">
      <alignment vertical="center" wrapText="1"/>
    </xf>
    <xf numFmtId="0" fontId="66" fillId="0" borderId="5" xfId="0" applyFont="1" applyBorder="1" applyAlignment="1">
      <alignment vertical="center"/>
    </xf>
    <xf numFmtId="0" fontId="33" fillId="0" borderId="5" xfId="0" applyFont="1" applyBorder="1" applyAlignment="1">
      <alignment vertical="center" wrapText="1"/>
    </xf>
    <xf numFmtId="0" fontId="33" fillId="0" borderId="0" xfId="0" applyFont="1" applyBorder="1"/>
    <xf numFmtId="0" fontId="33" fillId="0" borderId="0" xfId="0" applyFont="1" applyBorder="1" applyAlignment="1"/>
    <xf numFmtId="164" fontId="66" fillId="0" borderId="2" xfId="0" applyNumberFormat="1" applyFont="1" applyBorder="1" applyAlignment="1">
      <alignment vertical="center"/>
    </xf>
    <xf numFmtId="0" fontId="33" fillId="0" borderId="12" xfId="0" applyFont="1" applyBorder="1" applyAlignment="1">
      <alignment vertical="center" wrapText="1"/>
    </xf>
    <xf numFmtId="0" fontId="33" fillId="0" borderId="2" xfId="0" applyFont="1" applyBorder="1" applyAlignment="1">
      <alignment vertical="center"/>
    </xf>
    <xf numFmtId="0" fontId="29" fillId="0" borderId="4" xfId="0" applyFont="1" applyBorder="1" applyAlignment="1">
      <alignment vertical="center" wrapText="1"/>
    </xf>
    <xf numFmtId="0" fontId="33" fillId="0" borderId="4" xfId="0" applyFont="1" applyBorder="1" applyAlignment="1">
      <alignment wrapText="1"/>
    </xf>
    <xf numFmtId="0" fontId="67" fillId="0" borderId="1" xfId="0" applyFont="1" applyBorder="1" applyAlignment="1">
      <alignment wrapText="1"/>
    </xf>
    <xf numFmtId="0" fontId="71" fillId="0" borderId="2" xfId="0" applyFont="1" applyFill="1" applyBorder="1" applyAlignment="1">
      <alignment horizontal="left" indent="1"/>
    </xf>
    <xf numFmtId="0" fontId="71" fillId="0" borderId="7" xfId="0" applyFont="1" applyFill="1" applyBorder="1" applyAlignment="1">
      <alignment horizontal="left" indent="1"/>
    </xf>
    <xf numFmtId="0" fontId="71" fillId="0" borderId="2" xfId="0" applyFont="1" applyFill="1" applyBorder="1" applyAlignment="1">
      <alignment horizontal="left" wrapText="1" indent="1"/>
    </xf>
    <xf numFmtId="165" fontId="33" fillId="0" borderId="20" xfId="0" applyNumberFormat="1" applyFont="1" applyBorder="1" applyAlignment="1">
      <alignment vertical="center" wrapText="1"/>
    </xf>
    <xf numFmtId="165" fontId="29" fillId="0" borderId="85" xfId="0" applyNumberFormat="1" applyFont="1" applyBorder="1" applyAlignment="1">
      <alignment vertical="center" wrapText="1"/>
    </xf>
    <xf numFmtId="165" fontId="13" fillId="0" borderId="16" xfId="0" applyNumberFormat="1" applyFont="1" applyFill="1" applyBorder="1" applyAlignment="1">
      <alignment vertical="center" wrapText="1"/>
    </xf>
    <xf numFmtId="0" fontId="16" fillId="0" borderId="2" xfId="0" applyFont="1" applyBorder="1" applyAlignment="1">
      <alignment vertical="center" wrapText="1"/>
    </xf>
    <xf numFmtId="0" fontId="36" fillId="0" borderId="2" xfId="0" applyFont="1" applyBorder="1" applyAlignment="1">
      <alignment vertical="center" wrapText="1"/>
    </xf>
    <xf numFmtId="0" fontId="17" fillId="0" borderId="2" xfId="0" applyFont="1" applyBorder="1" applyAlignment="1">
      <alignment vertical="center"/>
    </xf>
    <xf numFmtId="0" fontId="16" fillId="0" borderId="6" xfId="0" applyFont="1" applyBorder="1" applyAlignment="1">
      <alignment vertical="center" wrapText="1"/>
    </xf>
    <xf numFmtId="0" fontId="36" fillId="0" borderId="0" xfId="0" applyFont="1"/>
    <xf numFmtId="0" fontId="36" fillId="0" borderId="0" xfId="0" applyFont="1" applyAlignment="1"/>
    <xf numFmtId="168" fontId="13" fillId="0" borderId="50" xfId="0" applyNumberFormat="1" applyFont="1" applyBorder="1" applyAlignment="1">
      <alignment horizontal="center" vertical="center" wrapText="1"/>
    </xf>
    <xf numFmtId="168" fontId="13" fillId="0" borderId="51" xfId="0" applyNumberFormat="1" applyFont="1" applyBorder="1" applyAlignment="1">
      <alignment horizontal="center" vertical="center" wrapText="1"/>
    </xf>
    <xf numFmtId="165" fontId="13" fillId="0" borderId="56" xfId="0" applyNumberFormat="1" applyFont="1" applyBorder="1" applyAlignment="1">
      <alignment horizontal="right" vertical="center" wrapText="1"/>
    </xf>
    <xf numFmtId="165" fontId="13" fillId="0" borderId="58" xfId="0" applyNumberFormat="1" applyFont="1" applyBorder="1" applyAlignment="1">
      <alignment horizontal="right" vertical="center" wrapText="1"/>
    </xf>
    <xf numFmtId="0" fontId="13" fillId="0" borderId="94" xfId="0" applyFont="1" applyBorder="1" applyAlignment="1">
      <alignment horizontal="center" vertical="center" wrapText="1"/>
    </xf>
    <xf numFmtId="0" fontId="33" fillId="0" borderId="69" xfId="0" applyFont="1" applyBorder="1" applyAlignment="1">
      <alignment horizontal="center" vertical="center" wrapText="1"/>
    </xf>
    <xf numFmtId="165" fontId="13" fillId="0" borderId="96" xfId="0" applyNumberFormat="1" applyFont="1" applyBorder="1" applyAlignment="1">
      <alignment vertical="center" wrapText="1"/>
    </xf>
    <xf numFmtId="0" fontId="67" fillId="0" borderId="2" xfId="0" applyFont="1" applyBorder="1" applyAlignment="1">
      <alignment vertical="center"/>
    </xf>
    <xf numFmtId="0" fontId="33" fillId="4" borderId="2" xfId="0" applyFont="1" applyFill="1" applyBorder="1" applyAlignment="1">
      <alignment vertical="center"/>
    </xf>
    <xf numFmtId="0" fontId="33" fillId="4" borderId="0" xfId="0" applyFont="1" applyFill="1"/>
    <xf numFmtId="0" fontId="33" fillId="4" borderId="0" xfId="0" applyFont="1" applyFill="1" applyAlignment="1"/>
    <xf numFmtId="0" fontId="67" fillId="0" borderId="1" xfId="0" applyFont="1" applyBorder="1" applyAlignment="1">
      <alignment vertical="center"/>
    </xf>
    <xf numFmtId="0" fontId="33" fillId="0" borderId="4" xfId="0" applyFont="1" applyBorder="1" applyAlignment="1">
      <alignment vertical="center"/>
    </xf>
    <xf numFmtId="0" fontId="73" fillId="4" borderId="2" xfId="0" applyFont="1" applyFill="1" applyBorder="1" applyAlignment="1">
      <alignment vertical="center"/>
    </xf>
    <xf numFmtId="0" fontId="72" fillId="0" borderId="6" xfId="0" applyFont="1" applyBorder="1" applyAlignment="1">
      <alignment horizontal="center" vertical="center" wrapText="1"/>
    </xf>
    <xf numFmtId="0" fontId="72" fillId="0" borderId="11" xfId="0" applyFont="1" applyBorder="1" applyAlignment="1">
      <alignment horizontal="center" vertical="center" wrapText="1"/>
    </xf>
    <xf numFmtId="0" fontId="17" fillId="4" borderId="0" xfId="0" applyFont="1" applyFill="1"/>
    <xf numFmtId="0" fontId="36" fillId="4" borderId="0" xfId="0" applyFont="1" applyFill="1"/>
    <xf numFmtId="0" fontId="17" fillId="4" borderId="0" xfId="0" applyFont="1" applyFill="1" applyAlignment="1"/>
    <xf numFmtId="0" fontId="1" fillId="0" borderId="109" xfId="0" applyFont="1" applyBorder="1" applyAlignment="1">
      <alignment horizontal="center" vertical="center" wrapText="1"/>
    </xf>
    <xf numFmtId="0" fontId="17" fillId="4" borderId="132" xfId="0" applyFont="1" applyFill="1" applyBorder="1"/>
    <xf numFmtId="0" fontId="74" fillId="0" borderId="133" xfId="0" applyFont="1" applyBorder="1" applyAlignment="1">
      <alignment horizontal="center" vertical="center" wrapText="1"/>
    </xf>
    <xf numFmtId="0" fontId="16" fillId="0" borderId="133" xfId="0" applyFont="1" applyBorder="1"/>
    <xf numFmtId="170" fontId="14" fillId="0" borderId="133" xfId="0" applyNumberFormat="1" applyFont="1" applyBorder="1" applyAlignment="1">
      <alignment vertical="center" wrapText="1"/>
    </xf>
    <xf numFmtId="0" fontId="36" fillId="4" borderId="103" xfId="0" applyFont="1" applyFill="1" applyBorder="1"/>
    <xf numFmtId="0" fontId="41" fillId="4" borderId="0" xfId="0" applyFont="1" applyFill="1" applyAlignment="1" applyProtection="1">
      <alignment vertical="top"/>
      <protection hidden="1"/>
    </xf>
    <xf numFmtId="0" fontId="0" fillId="5" borderId="0" xfId="0" applyFill="1" applyAlignment="1" applyProtection="1">
      <alignment vertical="top"/>
      <protection hidden="1"/>
    </xf>
    <xf numFmtId="0" fontId="0" fillId="0" borderId="0" xfId="0" applyFill="1" applyAlignment="1" applyProtection="1">
      <alignment vertical="top"/>
      <protection hidden="1"/>
    </xf>
    <xf numFmtId="0" fontId="0" fillId="0" borderId="0" xfId="0" applyAlignment="1" applyProtection="1">
      <alignment vertical="top"/>
      <protection hidden="1"/>
    </xf>
    <xf numFmtId="0" fontId="27" fillId="5" borderId="0" xfId="0" applyFont="1" applyFill="1" applyAlignment="1" applyProtection="1">
      <alignment vertical="top"/>
      <protection hidden="1"/>
    </xf>
    <xf numFmtId="0" fontId="27" fillId="0" borderId="0" xfId="0" applyFont="1" applyFill="1" applyAlignment="1" applyProtection="1">
      <alignment vertical="top"/>
      <protection hidden="1"/>
    </xf>
    <xf numFmtId="0" fontId="27" fillId="0" borderId="0" xfId="0" applyFont="1" applyAlignment="1" applyProtection="1">
      <alignment vertical="top"/>
      <protection hidden="1"/>
    </xf>
    <xf numFmtId="171" fontId="13" fillId="0" borderId="56" xfId="0" applyNumberFormat="1" applyFont="1" applyBorder="1" applyAlignment="1">
      <alignment vertical="center" wrapText="1"/>
    </xf>
    <xf numFmtId="0" fontId="67" fillId="0" borderId="4" xfId="0" applyFont="1" applyBorder="1" applyAlignment="1">
      <alignment vertical="center" wrapText="1"/>
    </xf>
    <xf numFmtId="0" fontId="67" fillId="0" borderId="5" xfId="0" applyFont="1" applyBorder="1" applyAlignment="1">
      <alignment vertical="center" wrapText="1"/>
    </xf>
    <xf numFmtId="0" fontId="11" fillId="4" borderId="2" xfId="0" applyFont="1" applyFill="1" applyBorder="1" applyAlignment="1">
      <alignment vertical="center"/>
    </xf>
    <xf numFmtId="1" fontId="6" fillId="4" borderId="2" xfId="0" applyNumberFormat="1" applyFont="1" applyFill="1" applyBorder="1" applyAlignment="1">
      <alignment vertical="center"/>
    </xf>
    <xf numFmtId="0" fontId="66" fillId="4" borderId="6" xfId="0" applyFont="1" applyFill="1" applyBorder="1" applyAlignment="1">
      <alignment horizontal="left" vertical="center"/>
    </xf>
    <xf numFmtId="0" fontId="66" fillId="4" borderId="2" xfId="0" applyFont="1" applyFill="1" applyBorder="1" applyAlignment="1">
      <alignment vertical="center"/>
    </xf>
    <xf numFmtId="0" fontId="29" fillId="4" borderId="2" xfId="0" applyFont="1" applyFill="1" applyBorder="1" applyAlignment="1">
      <alignment vertical="center"/>
    </xf>
    <xf numFmtId="0" fontId="66" fillId="4" borderId="3" xfId="0" applyFont="1" applyFill="1" applyBorder="1" applyAlignment="1">
      <alignment vertical="center"/>
    </xf>
    <xf numFmtId="0" fontId="71" fillId="4" borderId="2" xfId="0" applyFont="1" applyFill="1" applyBorder="1" applyAlignment="1">
      <alignment horizontal="left" indent="1"/>
    </xf>
    <xf numFmtId="0" fontId="66" fillId="4" borderId="2" xfId="0" applyFont="1" applyFill="1" applyBorder="1" applyAlignment="1"/>
    <xf numFmtId="0" fontId="66" fillId="4" borderId="5" xfId="0" applyFont="1" applyFill="1" applyBorder="1" applyAlignment="1">
      <alignment vertical="center"/>
    </xf>
    <xf numFmtId="164" fontId="66" fillId="4" borderId="2" xfId="0" applyNumberFormat="1" applyFont="1" applyFill="1" applyBorder="1" applyAlignment="1">
      <alignment vertical="center"/>
    </xf>
    <xf numFmtId="0" fontId="17" fillId="4" borderId="2" xfId="0" applyFont="1" applyFill="1" applyBorder="1" applyAlignment="1">
      <alignment vertical="center"/>
    </xf>
    <xf numFmtId="0" fontId="29" fillId="4" borderId="0" xfId="0" applyFont="1" applyFill="1" applyBorder="1" applyAlignment="1">
      <alignment vertical="center"/>
    </xf>
    <xf numFmtId="0" fontId="67" fillId="4" borderId="1" xfId="0" applyFont="1" applyFill="1" applyBorder="1" applyAlignment="1">
      <alignment vertical="center"/>
    </xf>
    <xf numFmtId="10" fontId="13" fillId="0" borderId="18" xfId="0" applyNumberFormat="1" applyFont="1" applyBorder="1" applyAlignment="1">
      <alignment horizontal="left" vertical="center" wrapText="1"/>
    </xf>
    <xf numFmtId="0" fontId="33" fillId="0" borderId="0" xfId="0" applyFont="1" applyAlignment="1"/>
    <xf numFmtId="172" fontId="17" fillId="0" borderId="31" xfId="0" applyNumberFormat="1" applyFont="1" applyBorder="1" applyAlignment="1">
      <alignment vertical="center" wrapText="1"/>
    </xf>
    <xf numFmtId="172" fontId="14" fillId="0" borderId="120" xfId="0" applyNumberFormat="1" applyFont="1" applyBorder="1" applyAlignment="1">
      <alignment vertical="center" wrapText="1"/>
    </xf>
    <xf numFmtId="172" fontId="14" fillId="0" borderId="121" xfId="0" applyNumberFormat="1" applyFont="1" applyBorder="1" applyAlignment="1">
      <alignment vertical="center" wrapText="1"/>
    </xf>
    <xf numFmtId="172" fontId="17" fillId="4" borderId="0" xfId="0" applyNumberFormat="1" applyFont="1" applyFill="1"/>
    <xf numFmtId="0" fontId="73" fillId="4" borderId="2" xfId="0" applyNumberFormat="1" applyFont="1" applyFill="1" applyBorder="1" applyAlignment="1">
      <alignment vertical="center"/>
    </xf>
    <xf numFmtId="0" fontId="58" fillId="12" borderId="0" xfId="0" applyFont="1" applyFill="1" applyAlignment="1" applyProtection="1">
      <alignment horizontal="left"/>
      <protection hidden="1"/>
    </xf>
    <xf numFmtId="0" fontId="56" fillId="4" borderId="0" xfId="0" applyFont="1" applyFill="1" applyAlignment="1" applyProtection="1">
      <alignment horizontal="left" vertical="center" wrapText="1"/>
      <protection hidden="1"/>
    </xf>
    <xf numFmtId="0" fontId="58" fillId="9" borderId="0" xfId="0" applyFont="1" applyFill="1" applyAlignment="1" applyProtection="1">
      <alignment horizontal="left"/>
      <protection hidden="1"/>
    </xf>
    <xf numFmtId="0" fontId="41" fillId="4" borderId="0" xfId="0" applyFont="1" applyFill="1" applyAlignment="1" applyProtection="1">
      <alignment horizontal="justify" vertical="top" wrapText="1"/>
      <protection hidden="1"/>
    </xf>
    <xf numFmtId="0" fontId="41" fillId="4" borderId="0" xfId="0" applyFont="1" applyFill="1" applyAlignment="1" applyProtection="1">
      <alignment horizontal="justify" vertical="top"/>
      <protection hidden="1"/>
    </xf>
    <xf numFmtId="0" fontId="81" fillId="4" borderId="0" xfId="0" applyFont="1" applyFill="1" applyBorder="1" applyAlignment="1" applyProtection="1">
      <alignment horizontal="center" vertical="center" wrapText="1"/>
      <protection hidden="1"/>
    </xf>
    <xf numFmtId="0" fontId="40" fillId="4" borderId="0" xfId="0" applyFont="1" applyFill="1" applyAlignment="1" applyProtection="1">
      <alignment horizontal="center"/>
      <protection hidden="1"/>
    </xf>
    <xf numFmtId="0" fontId="62" fillId="12" borderId="0" xfId="0" applyFont="1" applyFill="1" applyAlignment="1" applyProtection="1">
      <alignment horizontal="center"/>
      <protection hidden="1"/>
    </xf>
    <xf numFmtId="0" fontId="43" fillId="4" borderId="0" xfId="0" applyFont="1" applyFill="1" applyAlignment="1" applyProtection="1">
      <alignment horizontal="left" vertical="center" wrapText="1"/>
      <protection hidden="1"/>
    </xf>
    <xf numFmtId="0" fontId="41" fillId="4" borderId="0" xfId="0" applyFont="1" applyFill="1" applyAlignment="1" applyProtection="1">
      <alignment horizontal="center" vertical="top" wrapText="1"/>
      <protection hidden="1"/>
    </xf>
    <xf numFmtId="0" fontId="48" fillId="4" borderId="0" xfId="0" applyFont="1" applyFill="1" applyAlignment="1">
      <alignment horizontal="center"/>
    </xf>
    <xf numFmtId="0" fontId="41" fillId="4" borderId="0" xfId="0" applyFont="1" applyFill="1" applyAlignment="1" applyProtection="1">
      <alignment horizontal="justify"/>
      <protection hidden="1"/>
    </xf>
    <xf numFmtId="0" fontId="41" fillId="4" borderId="0" xfId="0" applyFont="1" applyFill="1" applyAlignment="1" applyProtection="1">
      <alignment horizontal="justify" vertical="center" wrapText="1"/>
      <protection hidden="1"/>
    </xf>
    <xf numFmtId="0" fontId="41" fillId="4" borderId="0" xfId="0" applyFont="1" applyFill="1" applyAlignment="1" applyProtection="1">
      <alignment horizontal="justify" vertical="center"/>
      <protection hidden="1"/>
    </xf>
    <xf numFmtId="0" fontId="60" fillId="4" borderId="0" xfId="0" applyFont="1" applyFill="1" applyAlignment="1" applyProtection="1">
      <alignment horizontal="left" wrapText="1"/>
      <protection hidden="1"/>
    </xf>
    <xf numFmtId="0" fontId="58" fillId="9" borderId="0" xfId="0" applyFont="1" applyFill="1" applyBorder="1" applyAlignment="1" applyProtection="1">
      <alignment horizontal="left"/>
      <protection hidden="1"/>
    </xf>
    <xf numFmtId="0" fontId="41" fillId="4" borderId="0" xfId="0" quotePrefix="1" applyFont="1" applyFill="1" applyBorder="1" applyAlignment="1" applyProtection="1">
      <alignment horizontal="justify" vertical="center" wrapText="1"/>
      <protection hidden="1"/>
    </xf>
    <xf numFmtId="0" fontId="49" fillId="0" borderId="0" xfId="0" applyNumberFormat="1" applyFont="1" applyFill="1" applyBorder="1" applyAlignment="1" applyProtection="1">
      <alignment horizontal="center" vertical="center" wrapText="1"/>
      <protection hidden="1"/>
    </xf>
    <xf numFmtId="0" fontId="63" fillId="4" borderId="0" xfId="0" applyFont="1" applyFill="1" applyBorder="1" applyAlignment="1" applyProtection="1">
      <protection hidden="1"/>
    </xf>
    <xf numFmtId="0" fontId="43" fillId="4" borderId="0" xfId="0" applyFont="1" applyFill="1" applyBorder="1" applyAlignment="1" applyProtection="1">
      <alignment horizontal="left" vertical="center"/>
      <protection hidden="1"/>
    </xf>
    <xf numFmtId="0" fontId="63" fillId="4" borderId="0" xfId="0" applyFont="1" applyFill="1" applyBorder="1" applyAlignment="1" applyProtection="1">
      <alignment vertical="center"/>
      <protection hidden="1"/>
    </xf>
    <xf numFmtId="0" fontId="34" fillId="0" borderId="1"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1" xfId="0" applyFont="1" applyBorder="1" applyAlignment="1">
      <alignment horizontal="center" vertical="center" wrapText="1"/>
    </xf>
    <xf numFmtId="0" fontId="66" fillId="4" borderId="2" xfId="0" applyFont="1" applyFill="1" applyBorder="1" applyAlignment="1">
      <alignment horizontal="center" vertical="center"/>
    </xf>
    <xf numFmtId="0" fontId="67" fillId="4" borderId="5" xfId="0" applyFont="1" applyFill="1" applyBorder="1" applyAlignment="1">
      <alignment horizontal="center" vertical="center" wrapText="1"/>
    </xf>
    <xf numFmtId="0" fontId="36" fillId="0" borderId="2" xfId="0" applyFont="1" applyBorder="1" applyAlignment="1">
      <alignment horizontal="center" vertical="center" wrapText="1"/>
    </xf>
    <xf numFmtId="0" fontId="33" fillId="4" borderId="0" xfId="0" applyFont="1" applyFill="1" applyAlignment="1">
      <alignment horizontal="center" vertical="center"/>
    </xf>
    <xf numFmtId="0" fontId="71" fillId="0" borderId="2" xfId="0" applyFont="1" applyFill="1" applyBorder="1" applyAlignment="1">
      <alignment horizontal="center" vertical="center" wrapText="1"/>
    </xf>
    <xf numFmtId="0" fontId="36" fillId="0" borderId="0" xfId="0" applyFont="1" applyAlignment="1">
      <alignment horizontal="center" vertical="center"/>
    </xf>
    <xf numFmtId="0" fontId="29" fillId="4" borderId="2" xfId="0" applyFont="1" applyFill="1" applyBorder="1" applyAlignment="1">
      <alignment horizontal="left" vertical="center"/>
    </xf>
    <xf numFmtId="0" fontId="71" fillId="0" borderId="7" xfId="0" applyFont="1" applyFill="1" applyBorder="1" applyAlignment="1">
      <alignment horizontal="left" indent="1"/>
    </xf>
    <xf numFmtId="1" fontId="3" fillId="4" borderId="2" xfId="0" applyNumberFormat="1" applyFont="1" applyFill="1" applyBorder="1" applyAlignment="1">
      <alignment vertical="center"/>
    </xf>
    <xf numFmtId="1" fontId="3" fillId="4" borderId="4" xfId="0" applyNumberFormat="1" applyFont="1" applyFill="1" applyBorder="1" applyAlignment="1">
      <alignment vertical="center"/>
    </xf>
    <xf numFmtId="0" fontId="1" fillId="0" borderId="1" xfId="0" applyFont="1" applyBorder="1" applyAlignment="1">
      <alignment vertical="center" wrapText="1"/>
    </xf>
    <xf numFmtId="0" fontId="33" fillId="0" borderId="165" xfId="0" applyFont="1" applyBorder="1" applyAlignment="1">
      <alignment vertical="center" wrapText="1"/>
    </xf>
    <xf numFmtId="0" fontId="29" fillId="0" borderId="69" xfId="0" applyFont="1" applyBorder="1" applyAlignment="1">
      <alignment horizontal="center" vertical="center" wrapText="1"/>
    </xf>
    <xf numFmtId="0" fontId="71" fillId="0" borderId="2" xfId="0" applyFont="1" applyFill="1" applyBorder="1" applyAlignment="1">
      <alignment horizontal="left" vertical="center" wrapText="1"/>
    </xf>
    <xf numFmtId="0" fontId="71" fillId="0" borderId="3" xfId="0" applyFont="1" applyFill="1" applyBorder="1" applyAlignment="1">
      <alignment horizontal="left" vertical="center" wrapText="1"/>
    </xf>
    <xf numFmtId="0" fontId="71" fillId="0" borderId="7" xfId="0" applyFont="1" applyFill="1" applyBorder="1" applyAlignment="1">
      <alignment horizontal="left" vertical="center"/>
    </xf>
    <xf numFmtId="0" fontId="71" fillId="4" borderId="2" xfId="0" applyFont="1" applyFill="1" applyBorder="1" applyAlignment="1">
      <alignment horizontal="left" vertical="center"/>
    </xf>
    <xf numFmtId="0" fontId="33" fillId="0" borderId="0" xfId="0" applyFont="1" applyAlignment="1">
      <alignment vertical="center"/>
    </xf>
    <xf numFmtId="0" fontId="33" fillId="0" borderId="0" xfId="0" applyFont="1" applyAlignment="1"/>
    <xf numFmtId="0" fontId="33" fillId="0" borderId="0" xfId="0" applyFont="1" applyAlignment="1"/>
    <xf numFmtId="0" fontId="33" fillId="0" borderId="0" xfId="0" applyFont="1" applyAlignment="1"/>
    <xf numFmtId="0" fontId="13" fillId="0" borderId="49" xfId="0" applyFont="1" applyBorder="1" applyAlignment="1">
      <alignment horizontal="center" vertical="center" wrapText="1"/>
    </xf>
    <xf numFmtId="165" fontId="33" fillId="0" borderId="85" xfId="0" applyNumberFormat="1" applyFont="1" applyBorder="1" applyAlignment="1">
      <alignment vertical="center" wrapText="1"/>
    </xf>
    <xf numFmtId="0" fontId="33" fillId="13" borderId="170" xfId="0" applyFont="1" applyFill="1" applyBorder="1" applyAlignment="1">
      <alignment wrapText="1"/>
    </xf>
    <xf numFmtId="0" fontId="33" fillId="13" borderId="47" xfId="0" applyFont="1" applyFill="1" applyBorder="1" applyAlignment="1">
      <alignment wrapText="1"/>
    </xf>
    <xf numFmtId="0" fontId="33" fillId="13" borderId="171" xfId="0" applyFont="1" applyFill="1" applyBorder="1" applyAlignment="1">
      <alignment wrapText="1"/>
    </xf>
    <xf numFmtId="0" fontId="33" fillId="13" borderId="172" xfId="0" applyFont="1" applyFill="1" applyBorder="1" applyAlignment="1">
      <alignment wrapText="1"/>
    </xf>
    <xf numFmtId="165" fontId="13" fillId="13" borderId="173" xfId="0" applyNumberFormat="1" applyFont="1" applyFill="1" applyBorder="1" applyAlignment="1">
      <alignment vertical="center" wrapText="1"/>
    </xf>
    <xf numFmtId="165" fontId="33" fillId="0" borderId="174" xfId="0" applyNumberFormat="1" applyFont="1" applyBorder="1" applyAlignment="1">
      <alignment vertical="center" wrapText="1"/>
    </xf>
    <xf numFmtId="165" fontId="33" fillId="0" borderId="175" xfId="0" applyNumberFormat="1" applyFont="1" applyBorder="1" applyAlignment="1">
      <alignment vertical="center" wrapText="1"/>
    </xf>
    <xf numFmtId="0" fontId="14" fillId="0" borderId="49" xfId="0" applyFont="1" applyBorder="1" applyAlignment="1">
      <alignment horizontal="center" vertical="center" wrapText="1"/>
    </xf>
    <xf numFmtId="0" fontId="14" fillId="0" borderId="50" xfId="0" applyFont="1" applyBorder="1" applyAlignment="1">
      <alignment horizontal="center" vertical="center" wrapText="1"/>
    </xf>
    <xf numFmtId="165" fontId="14" fillId="0" borderId="16" xfId="0" applyNumberFormat="1" applyFont="1" applyBorder="1" applyAlignment="1">
      <alignment horizontal="right" vertical="center" wrapText="1"/>
    </xf>
    <xf numFmtId="0" fontId="33" fillId="0" borderId="177"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178" xfId="0" applyFont="1" applyBorder="1" applyAlignment="1">
      <alignment horizontal="center" vertical="center" wrapText="1"/>
    </xf>
    <xf numFmtId="0" fontId="72" fillId="0" borderId="179" xfId="0" applyFont="1" applyBorder="1" applyAlignment="1">
      <alignment horizontal="center" vertical="center" wrapText="1"/>
    </xf>
    <xf numFmtId="0" fontId="72" fillId="0" borderId="180" xfId="0" applyFont="1" applyBorder="1" applyAlignment="1">
      <alignment horizontal="center" vertical="center" wrapText="1"/>
    </xf>
    <xf numFmtId="0" fontId="33" fillId="0" borderId="185"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192" xfId="0" applyFont="1" applyBorder="1" applyAlignment="1">
      <alignment horizontal="center" vertical="center" wrapText="1"/>
    </xf>
    <xf numFmtId="0" fontId="33" fillId="0" borderId="5" xfId="0" applyFont="1" applyBorder="1" applyAlignment="1">
      <alignment horizontal="center" vertical="center" wrapText="1"/>
    </xf>
    <xf numFmtId="0" fontId="0" fillId="4" borderId="55" xfId="0" applyFont="1" applyFill="1" applyBorder="1" applyAlignment="1"/>
    <xf numFmtId="0" fontId="72" fillId="0" borderId="43" xfId="0" applyFont="1" applyBorder="1" applyAlignment="1">
      <alignment horizontal="center" vertical="center" wrapText="1"/>
    </xf>
    <xf numFmtId="0" fontId="72" fillId="0" borderId="206" xfId="0" applyFont="1" applyBorder="1" applyAlignment="1">
      <alignment horizontal="center" vertical="center" wrapText="1"/>
    </xf>
    <xf numFmtId="0" fontId="33" fillId="0" borderId="207" xfId="0" applyFont="1" applyBorder="1" applyAlignment="1">
      <alignment horizontal="center" vertical="center" wrapText="1"/>
    </xf>
    <xf numFmtId="0" fontId="38" fillId="4" borderId="0" xfId="0" applyFont="1" applyFill="1" applyAlignment="1" applyProtection="1">
      <alignment horizontal="justify" vertical="center"/>
      <protection hidden="1"/>
    </xf>
    <xf numFmtId="0" fontId="29" fillId="0" borderId="11" xfId="0" applyFont="1" applyBorder="1" applyAlignment="1">
      <alignment horizontal="right" vertical="center" wrapText="1" indent="1"/>
    </xf>
    <xf numFmtId="0" fontId="33" fillId="0" borderId="0" xfId="0" applyFont="1" applyAlignment="1"/>
    <xf numFmtId="0" fontId="29" fillId="0" borderId="11" xfId="0" applyFont="1" applyBorder="1" applyAlignment="1">
      <alignment horizontal="center" vertical="center" wrapText="1"/>
    </xf>
    <xf numFmtId="0" fontId="29" fillId="0" borderId="102" xfId="0" applyFont="1" applyBorder="1" applyAlignment="1"/>
    <xf numFmtId="0" fontId="3" fillId="0" borderId="208" xfId="0" applyFont="1" applyBorder="1" applyAlignment="1">
      <alignment vertical="center" wrapText="1"/>
    </xf>
    <xf numFmtId="0" fontId="3" fillId="4" borderId="208" xfId="0" applyFont="1" applyFill="1" applyBorder="1" applyAlignment="1">
      <alignment vertical="center" wrapText="1"/>
    </xf>
    <xf numFmtId="0" fontId="65" fillId="0" borderId="2" xfId="0" applyFont="1" applyBorder="1" applyAlignment="1">
      <alignment vertical="center" wrapText="1"/>
    </xf>
    <xf numFmtId="165" fontId="33" fillId="8" borderId="47" xfId="0" applyNumberFormat="1" applyFont="1" applyFill="1" applyBorder="1" applyAlignment="1" applyProtection="1">
      <alignment horizontal="right" vertical="center" wrapText="1"/>
      <protection locked="0"/>
    </xf>
    <xf numFmtId="167" fontId="33" fillId="8" borderId="47" xfId="0" applyNumberFormat="1" applyFont="1" applyFill="1" applyBorder="1" applyAlignment="1" applyProtection="1">
      <alignment horizontal="right" vertical="center" wrapText="1"/>
      <protection locked="0"/>
    </xf>
    <xf numFmtId="0" fontId="33" fillId="8" borderId="84" xfId="0" applyFont="1" applyFill="1" applyBorder="1" applyAlignment="1" applyProtection="1">
      <alignment horizontal="left" vertical="center" wrapText="1"/>
      <protection locked="0"/>
    </xf>
    <xf numFmtId="165" fontId="33" fillId="8" borderId="84" xfId="0" applyNumberFormat="1" applyFont="1" applyFill="1" applyBorder="1" applyAlignment="1" applyProtection="1">
      <alignment horizontal="right" vertical="center" wrapText="1"/>
      <protection locked="0"/>
    </xf>
    <xf numFmtId="167" fontId="33" fillId="8" borderId="84" xfId="0" applyNumberFormat="1" applyFont="1" applyFill="1" applyBorder="1" applyAlignment="1" applyProtection="1">
      <alignment horizontal="right" vertical="center" wrapText="1"/>
      <protection locked="0"/>
    </xf>
    <xf numFmtId="165" fontId="33" fillId="8" borderId="169" xfId="0" applyNumberFormat="1" applyFont="1" applyFill="1" applyBorder="1" applyAlignment="1" applyProtection="1">
      <alignment horizontal="right" vertical="center" wrapText="1"/>
      <protection locked="0"/>
    </xf>
    <xf numFmtId="165" fontId="33" fillId="8" borderId="66" xfId="0" applyNumberFormat="1" applyFont="1" applyFill="1" applyBorder="1" applyAlignment="1" applyProtection="1">
      <alignment horizontal="right" vertical="center" wrapText="1"/>
      <protection locked="0"/>
    </xf>
    <xf numFmtId="165" fontId="29" fillId="8" borderId="84" xfId="0" applyNumberFormat="1" applyFont="1" applyFill="1" applyBorder="1" applyAlignment="1" applyProtection="1">
      <alignment horizontal="right" vertical="center" wrapText="1"/>
      <protection locked="0"/>
    </xf>
    <xf numFmtId="165" fontId="29" fillId="8" borderId="47" xfId="0" applyNumberFormat="1" applyFont="1" applyFill="1" applyBorder="1" applyAlignment="1" applyProtection="1">
      <alignment horizontal="right" vertical="center" wrapText="1"/>
      <protection locked="0"/>
    </xf>
    <xf numFmtId="0" fontId="29" fillId="8" borderId="47" xfId="0" applyNumberFormat="1" applyFont="1" applyFill="1" applyBorder="1" applyAlignment="1" applyProtection="1">
      <alignment horizontal="right" vertical="center" wrapText="1"/>
      <protection locked="0"/>
    </xf>
    <xf numFmtId="0" fontId="33" fillId="8" borderId="47" xfId="0" applyNumberFormat="1" applyFont="1" applyFill="1" applyBorder="1" applyAlignment="1" applyProtection="1">
      <alignment horizontal="right" vertical="center" wrapText="1"/>
      <protection locked="0"/>
    </xf>
    <xf numFmtId="165" fontId="29" fillId="8" borderId="95" xfId="0" applyNumberFormat="1" applyFont="1" applyFill="1" applyBorder="1" applyAlignment="1" applyProtection="1">
      <alignment horizontal="right" vertical="center" wrapText="1"/>
      <protection locked="0"/>
    </xf>
    <xf numFmtId="166" fontId="29" fillId="4" borderId="7" xfId="0" applyNumberFormat="1" applyFont="1" applyFill="1" applyBorder="1" applyAlignment="1">
      <alignment horizontal="left" vertical="center" wrapText="1"/>
    </xf>
    <xf numFmtId="0" fontId="33" fillId="4" borderId="7" xfId="0" applyFont="1" applyFill="1" applyBorder="1" applyAlignment="1">
      <alignment vertical="center" wrapText="1"/>
    </xf>
    <xf numFmtId="165" fontId="29" fillId="8" borderId="162" xfId="0" applyNumberFormat="1" applyFont="1" applyFill="1" applyBorder="1" applyAlignment="1" applyProtection="1">
      <alignment horizontal="right" vertical="center" wrapText="1"/>
      <protection locked="0"/>
    </xf>
    <xf numFmtId="165" fontId="29" fillId="8" borderId="161" xfId="0" applyNumberFormat="1" applyFont="1" applyFill="1" applyBorder="1" applyAlignment="1" applyProtection="1">
      <alignment horizontal="right" vertical="center" wrapText="1"/>
      <protection locked="0"/>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9" fillId="0" borderId="185" xfId="0" applyFont="1" applyBorder="1" applyAlignment="1">
      <alignment horizontal="right" vertical="center" wrapText="1" indent="1"/>
    </xf>
    <xf numFmtId="0" fontId="29" fillId="4" borderId="11" xfId="0" applyFont="1" applyFill="1" applyBorder="1" applyAlignment="1">
      <alignment horizontal="right" vertical="center" wrapText="1" indent="1"/>
    </xf>
    <xf numFmtId="0" fontId="13" fillId="0" borderId="11" xfId="0" applyFont="1" applyBorder="1" applyAlignment="1">
      <alignment vertical="center" wrapText="1"/>
    </xf>
    <xf numFmtId="0" fontId="13" fillId="4" borderId="11" xfId="0" applyFont="1" applyFill="1" applyBorder="1" applyAlignment="1">
      <alignment vertical="center" wrapText="1"/>
    </xf>
    <xf numFmtId="0" fontId="19" fillId="0" borderId="0" xfId="0" applyFont="1" applyAlignment="1">
      <alignment vertical="center"/>
    </xf>
    <xf numFmtId="0" fontId="43" fillId="4" borderId="0" xfId="0" applyFont="1" applyFill="1" applyAlignment="1" applyProtection="1">
      <alignment vertical="center"/>
      <protection hidden="1"/>
    </xf>
    <xf numFmtId="0" fontId="43" fillId="4" borderId="0" xfId="0" applyFont="1" applyFill="1" applyAlignment="1" applyProtection="1">
      <alignment horizontal="justify" vertical="center"/>
      <protection hidden="1"/>
    </xf>
    <xf numFmtId="0" fontId="66" fillId="4" borderId="0" xfId="0" applyFont="1" applyFill="1" applyBorder="1" applyAlignment="1">
      <alignment vertical="center"/>
    </xf>
    <xf numFmtId="0" fontId="66" fillId="4" borderId="11" xfId="0" applyFont="1" applyFill="1" applyBorder="1" applyAlignment="1">
      <alignment horizontal="center" vertical="center" wrapText="1"/>
    </xf>
    <xf numFmtId="0" fontId="67" fillId="4" borderId="1" xfId="0" applyFont="1" applyFill="1" applyBorder="1" applyAlignment="1">
      <alignment vertical="center" wrapText="1"/>
    </xf>
    <xf numFmtId="0" fontId="33" fillId="4" borderId="2" xfId="0" applyFont="1" applyFill="1" applyBorder="1" applyAlignment="1">
      <alignment vertical="center" wrapText="1"/>
    </xf>
    <xf numFmtId="0" fontId="33" fillId="14" borderId="0" xfId="0" applyFont="1" applyFill="1" applyAlignment="1">
      <alignment horizontal="center" vertical="center"/>
    </xf>
    <xf numFmtId="0" fontId="33" fillId="14" borderId="0" xfId="0" applyFont="1" applyFill="1" applyAlignment="1"/>
    <xf numFmtId="0" fontId="29" fillId="14" borderId="3" xfId="0" applyFont="1" applyFill="1" applyBorder="1" applyAlignment="1">
      <alignment vertical="center"/>
    </xf>
    <xf numFmtId="0" fontId="29" fillId="14" borderId="2" xfId="0" applyFont="1" applyFill="1" applyBorder="1" applyAlignment="1">
      <alignment vertical="center"/>
    </xf>
    <xf numFmtId="0" fontId="29" fillId="14" borderId="2" xfId="0" applyFont="1" applyFill="1" applyBorder="1" applyAlignment="1">
      <alignment horizontal="left" vertical="center"/>
    </xf>
    <xf numFmtId="0" fontId="34" fillId="0" borderId="10" xfId="0" applyFont="1" applyBorder="1" applyAlignment="1"/>
    <xf numFmtId="0" fontId="34" fillId="0" borderId="15" xfId="0" applyFont="1" applyBorder="1" applyAlignment="1"/>
    <xf numFmtId="0" fontId="84" fillId="4" borderId="2" xfId="0" applyFont="1" applyFill="1" applyBorder="1" applyAlignment="1">
      <alignment vertical="center" wrapText="1"/>
    </xf>
    <xf numFmtId="0" fontId="84" fillId="4" borderId="6" xfId="0" applyFont="1" applyFill="1" applyBorder="1" applyAlignment="1">
      <alignment vertical="center" wrapText="1"/>
    </xf>
    <xf numFmtId="0" fontId="84" fillId="4" borderId="0" xfId="0" applyFont="1" applyFill="1" applyBorder="1" applyAlignment="1">
      <alignment vertical="center" wrapText="1"/>
    </xf>
    <xf numFmtId="0" fontId="84" fillId="4" borderId="3" xfId="0" applyFont="1" applyFill="1" applyBorder="1" applyAlignment="1">
      <alignment vertical="center" wrapText="1"/>
    </xf>
    <xf numFmtId="0" fontId="33" fillId="0" borderId="1" xfId="0" applyFont="1" applyBorder="1" applyAlignment="1">
      <alignment vertical="center"/>
    </xf>
    <xf numFmtId="0" fontId="13" fillId="0" borderId="186" xfId="0" applyNumberFormat="1" applyFont="1" applyBorder="1" applyAlignment="1">
      <alignment horizontal="center" vertical="center" wrapText="1"/>
    </xf>
    <xf numFmtId="0" fontId="13" fillId="0" borderId="187" xfId="0" applyNumberFormat="1" applyFont="1" applyBorder="1" applyAlignment="1">
      <alignment horizontal="center" vertical="center" wrapText="1"/>
    </xf>
    <xf numFmtId="0" fontId="33" fillId="8" borderId="84" xfId="0" applyFont="1" applyFill="1" applyBorder="1" applyAlignment="1" applyProtection="1">
      <alignment horizontal="left" vertical="center" wrapText="1"/>
      <protection locked="0"/>
    </xf>
    <xf numFmtId="0" fontId="54" fillId="0" borderId="0" xfId="0" applyFont="1" applyBorder="1" applyProtection="1">
      <protection hidden="1"/>
    </xf>
    <xf numFmtId="0" fontId="33" fillId="4" borderId="1" xfId="0" applyFont="1" applyFill="1" applyBorder="1" applyAlignment="1">
      <alignment vertical="center" wrapText="1"/>
    </xf>
    <xf numFmtId="0" fontId="33" fillId="0" borderId="31" xfId="0" applyFont="1" applyBorder="1" applyAlignment="1">
      <alignment horizontal="left" vertical="center"/>
    </xf>
    <xf numFmtId="0" fontId="29" fillId="0" borderId="31" xfId="0" applyFont="1" applyBorder="1"/>
    <xf numFmtId="0" fontId="33" fillId="0" borderId="0" xfId="0" applyFont="1" applyAlignment="1"/>
    <xf numFmtId="0" fontId="29" fillId="0" borderId="0" xfId="0" applyFont="1" applyAlignment="1">
      <alignment vertical="center"/>
    </xf>
    <xf numFmtId="0" fontId="33" fillId="8" borderId="84" xfId="0" applyFont="1" applyFill="1" applyBorder="1" applyAlignment="1" applyProtection="1">
      <alignment horizontal="left" vertical="center" wrapText="1"/>
      <protection locked="0"/>
    </xf>
    <xf numFmtId="0" fontId="33" fillId="0" borderId="0" xfId="0" applyFont="1" applyAlignment="1"/>
    <xf numFmtId="0" fontId="71" fillId="0" borderId="1" xfId="0" applyFont="1" applyFill="1" applyBorder="1" applyAlignment="1">
      <alignment horizontal="left" wrapText="1" indent="1"/>
    </xf>
    <xf numFmtId="0" fontId="66" fillId="4" borderId="1" xfId="0" applyFont="1" applyFill="1" applyBorder="1" applyAlignment="1">
      <alignment vertical="center"/>
    </xf>
    <xf numFmtId="0" fontId="66" fillId="0" borderId="1" xfId="0" applyFont="1" applyBorder="1" applyAlignment="1">
      <alignment vertical="center"/>
    </xf>
    <xf numFmtId="0" fontId="58" fillId="9" borderId="0" xfId="0" applyFont="1" applyFill="1" applyAlignment="1" applyProtection="1">
      <alignment horizontal="left"/>
      <protection hidden="1"/>
    </xf>
    <xf numFmtId="0" fontId="58" fillId="9" borderId="0" xfId="0" applyFont="1" applyFill="1" applyBorder="1" applyAlignment="1" applyProtection="1">
      <alignment horizontal="left"/>
      <protection hidden="1"/>
    </xf>
    <xf numFmtId="0" fontId="63" fillId="4" borderId="73" xfId="0" applyFont="1" applyFill="1" applyBorder="1" applyAlignment="1" applyProtection="1">
      <protection hidden="1"/>
    </xf>
    <xf numFmtId="0" fontId="63" fillId="4" borderId="73" xfId="0" applyFont="1" applyFill="1" applyBorder="1" applyAlignment="1" applyProtection="1">
      <alignment vertical="center"/>
      <protection hidden="1"/>
    </xf>
    <xf numFmtId="0" fontId="41" fillId="4" borderId="0" xfId="0" applyFont="1" applyFill="1" applyAlignment="1" applyProtection="1">
      <alignment horizontal="justify" vertical="top" wrapText="1"/>
      <protection hidden="1"/>
    </xf>
    <xf numFmtId="0" fontId="41" fillId="4" borderId="0" xfId="0" applyFont="1" applyFill="1" applyAlignment="1" applyProtection="1">
      <alignment horizontal="justify" vertical="center" wrapText="1"/>
      <protection hidden="1"/>
    </xf>
    <xf numFmtId="0" fontId="41" fillId="4" borderId="0" xfId="0" applyFont="1" applyFill="1" applyAlignment="1" applyProtection="1">
      <alignment horizontal="justify" vertical="center"/>
      <protection hidden="1"/>
    </xf>
    <xf numFmtId="0" fontId="43" fillId="4" borderId="0" xfId="0" applyFont="1" applyFill="1" applyBorder="1" applyAlignment="1" applyProtection="1">
      <alignment horizontal="justify" vertical="center" wrapText="1"/>
      <protection hidden="1"/>
    </xf>
    <xf numFmtId="0" fontId="43" fillId="4" borderId="0" xfId="0" applyFont="1" applyFill="1" applyBorder="1" applyAlignment="1" applyProtection="1">
      <alignment horizontal="justify" vertical="center"/>
      <protection hidden="1"/>
    </xf>
    <xf numFmtId="0" fontId="43" fillId="4" borderId="35" xfId="0" applyFont="1" applyFill="1" applyBorder="1" applyAlignment="1" applyProtection="1">
      <alignment horizontal="left" vertical="center" wrapText="1"/>
      <protection hidden="1"/>
    </xf>
    <xf numFmtId="0" fontId="43" fillId="4" borderId="35" xfId="0" applyFont="1" applyFill="1" applyBorder="1" applyAlignment="1" applyProtection="1">
      <alignment horizontal="left" vertical="center"/>
      <protection hidden="1"/>
    </xf>
    <xf numFmtId="0" fontId="41" fillId="4" borderId="0" xfId="0" quotePrefix="1" applyFont="1" applyFill="1" applyBorder="1" applyAlignment="1" applyProtection="1">
      <alignment horizontal="justify" vertical="center" wrapText="1"/>
      <protection hidden="1"/>
    </xf>
    <xf numFmtId="0" fontId="48" fillId="4" borderId="0" xfId="0" applyFont="1" applyFill="1" applyAlignment="1">
      <alignment horizontal="center"/>
    </xf>
    <xf numFmtId="0" fontId="41" fillId="4" borderId="0" xfId="0" applyFont="1" applyFill="1" applyAlignment="1" applyProtection="1">
      <alignment horizontal="justify" vertical="top"/>
      <protection hidden="1"/>
    </xf>
    <xf numFmtId="0" fontId="41" fillId="4" borderId="0" xfId="0" applyFont="1" applyFill="1" applyAlignment="1" applyProtection="1">
      <alignment horizontal="justify"/>
      <protection hidden="1"/>
    </xf>
    <xf numFmtId="0" fontId="60" fillId="4" borderId="0" xfId="0" applyFont="1" applyFill="1" applyAlignment="1" applyProtection="1">
      <alignment horizontal="left" wrapText="1"/>
      <protection hidden="1"/>
    </xf>
    <xf numFmtId="0" fontId="41" fillId="4" borderId="0" xfId="0" applyFont="1" applyFill="1" applyAlignment="1" applyProtection="1">
      <alignment horizontal="left" vertical="top" wrapText="1"/>
      <protection hidden="1"/>
    </xf>
    <xf numFmtId="0" fontId="41" fillId="4" borderId="0" xfId="0" applyFont="1" applyFill="1" applyAlignment="1" applyProtection="1">
      <alignment horizontal="left" vertical="top"/>
      <protection hidden="1"/>
    </xf>
    <xf numFmtId="0" fontId="38" fillId="4" borderId="0" xfId="0" applyFont="1" applyFill="1" applyAlignment="1" applyProtection="1">
      <alignment horizontal="justify" vertical="center"/>
      <protection hidden="1"/>
    </xf>
    <xf numFmtId="0" fontId="43" fillId="4" borderId="0" xfId="0" applyFont="1" applyFill="1" applyAlignment="1" applyProtection="1">
      <alignment horizontal="left" vertical="center" wrapText="1"/>
      <protection hidden="1"/>
    </xf>
    <xf numFmtId="0" fontId="41" fillId="4" borderId="0" xfId="0" quotePrefix="1" applyFont="1" applyFill="1" applyAlignment="1" applyProtection="1">
      <alignment horizontal="left" vertical="top" wrapText="1"/>
      <protection hidden="1"/>
    </xf>
    <xf numFmtId="0" fontId="58" fillId="12" borderId="0" xfId="0" applyFont="1" applyFill="1" applyAlignment="1" applyProtection="1">
      <alignment horizontal="left"/>
      <protection hidden="1"/>
    </xf>
    <xf numFmtId="0" fontId="41" fillId="0" borderId="0" xfId="0" applyFont="1" applyFill="1" applyAlignment="1" applyProtection="1">
      <alignment horizontal="justify" vertical="top" wrapText="1"/>
      <protection hidden="1"/>
    </xf>
    <xf numFmtId="0" fontId="39" fillId="0" borderId="23" xfId="0" applyFont="1" applyFill="1" applyBorder="1" applyAlignment="1" applyProtection="1">
      <alignment horizontal="center" vertical="center" wrapText="1"/>
      <protection hidden="1"/>
    </xf>
    <xf numFmtId="0" fontId="79" fillId="0" borderId="23" xfId="0" applyFont="1" applyFill="1" applyBorder="1" applyAlignment="1" applyProtection="1">
      <alignment horizontal="center" vertical="center" wrapText="1"/>
      <protection hidden="1"/>
    </xf>
    <xf numFmtId="0" fontId="40" fillId="4" borderId="0" xfId="0" applyFont="1" applyFill="1" applyAlignment="1" applyProtection="1">
      <alignment horizontal="center"/>
      <protection hidden="1"/>
    </xf>
    <xf numFmtId="0" fontId="62" fillId="12" borderId="0" xfId="0" applyFont="1" applyFill="1" applyAlignment="1" applyProtection="1">
      <alignment horizontal="center"/>
      <protection hidden="1"/>
    </xf>
    <xf numFmtId="0" fontId="43" fillId="4" borderId="0" xfId="0" applyFont="1" applyFill="1" applyAlignment="1" applyProtection="1">
      <alignment horizontal="justify" vertical="center" wrapText="1"/>
      <protection hidden="1"/>
    </xf>
    <xf numFmtId="0" fontId="37" fillId="4" borderId="23" xfId="0" applyFont="1" applyFill="1" applyBorder="1" applyAlignment="1" applyProtection="1">
      <alignment horizontal="center" wrapText="1"/>
      <protection hidden="1"/>
    </xf>
    <xf numFmtId="0" fontId="56" fillId="4" borderId="0" xfId="0" applyFont="1" applyFill="1" applyAlignment="1" applyProtection="1">
      <alignment horizontal="left" vertical="center" wrapText="1"/>
      <protection hidden="1"/>
    </xf>
    <xf numFmtId="0" fontId="81" fillId="4" borderId="0" xfId="0" applyFont="1" applyFill="1" applyBorder="1" applyAlignment="1" applyProtection="1">
      <alignment horizontal="left" vertical="center" wrapText="1"/>
      <protection hidden="1"/>
    </xf>
    <xf numFmtId="0" fontId="33" fillId="0" borderId="159" xfId="0" applyFont="1" applyBorder="1" applyAlignment="1">
      <alignment horizontal="center" vertical="center" wrapText="1"/>
    </xf>
    <xf numFmtId="0" fontId="33" fillId="0" borderId="146" xfId="0" applyFont="1" applyBorder="1" applyAlignment="1">
      <alignment horizontal="center" vertical="center" wrapText="1"/>
    </xf>
    <xf numFmtId="0" fontId="33" fillId="0" borderId="160" xfId="0" applyFont="1" applyBorder="1" applyAlignment="1">
      <alignment horizontal="center" vertical="center" wrapText="1"/>
    </xf>
    <xf numFmtId="0" fontId="29" fillId="0" borderId="139" xfId="0" applyFont="1" applyBorder="1" applyAlignment="1">
      <alignment horizontal="center" vertical="center" wrapText="1"/>
    </xf>
    <xf numFmtId="0" fontId="29" fillId="0" borderId="140" xfId="0" applyFont="1" applyBorder="1" applyAlignment="1">
      <alignment horizontal="center" vertical="center" wrapText="1"/>
    </xf>
    <xf numFmtId="0" fontId="29" fillId="0" borderId="141" xfId="0" applyFont="1" applyBorder="1" applyAlignment="1">
      <alignment horizontal="center" vertical="center" wrapText="1"/>
    </xf>
    <xf numFmtId="0" fontId="3" fillId="7" borderId="24" xfId="0" applyFont="1" applyFill="1" applyBorder="1" applyAlignment="1" applyProtection="1">
      <alignment horizontal="left" vertical="center" wrapText="1"/>
      <protection locked="0"/>
    </xf>
    <xf numFmtId="0" fontId="2" fillId="7" borderId="25" xfId="0" applyFont="1" applyFill="1" applyBorder="1" applyAlignment="1" applyProtection="1">
      <alignment horizontal="left"/>
      <protection locked="0"/>
    </xf>
    <xf numFmtId="0" fontId="2" fillId="7" borderId="26" xfId="0" applyFont="1" applyFill="1" applyBorder="1" applyAlignment="1" applyProtection="1">
      <alignment horizontal="left"/>
      <protection locked="0"/>
    </xf>
    <xf numFmtId="0" fontId="29" fillId="0" borderId="11" xfId="0" applyFont="1" applyBorder="1" applyAlignment="1">
      <alignment horizontal="right" vertical="center" wrapText="1" indent="1"/>
    </xf>
    <xf numFmtId="0" fontId="29" fillId="0" borderId="166" xfId="0" applyFont="1" applyBorder="1" applyAlignment="1">
      <alignment horizontal="right" vertical="center" wrapText="1" indent="1"/>
    </xf>
    <xf numFmtId="0" fontId="3" fillId="0" borderId="14"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72" fillId="0" borderId="11" xfId="0" applyFont="1" applyBorder="1" applyAlignment="1">
      <alignment horizontal="center" vertical="center" wrapText="1"/>
    </xf>
    <xf numFmtId="0" fontId="29" fillId="0" borderId="10" xfId="0" applyFont="1" applyBorder="1"/>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72" fillId="4" borderId="55" xfId="0" applyFont="1" applyFill="1" applyBorder="1" applyAlignment="1">
      <alignment horizontal="center" vertical="center" wrapText="1"/>
    </xf>
    <xf numFmtId="0" fontId="29" fillId="0" borderId="9" xfId="0" applyFont="1" applyBorder="1" applyAlignment="1">
      <alignment horizontal="right" vertical="center" wrapText="1" indent="1"/>
    </xf>
    <xf numFmtId="0" fontId="29" fillId="4" borderId="11" xfId="0" applyFont="1" applyFill="1" applyBorder="1" applyAlignment="1">
      <alignment horizontal="right" vertical="center" wrapText="1" indent="1"/>
    </xf>
    <xf numFmtId="0" fontId="29" fillId="4" borderId="9" xfId="0" applyFont="1" applyFill="1" applyBorder="1" applyAlignment="1">
      <alignment horizontal="right" vertical="center" wrapText="1" indent="1"/>
    </xf>
    <xf numFmtId="0" fontId="29" fillId="0" borderId="210" xfId="0" applyFont="1" applyBorder="1" applyAlignment="1">
      <alignment horizontal="right" vertical="center" wrapText="1" indent="1"/>
    </xf>
    <xf numFmtId="0" fontId="69" fillId="12" borderId="74" xfId="0" applyFont="1" applyFill="1" applyBorder="1" applyAlignment="1">
      <alignment horizontal="center" vertical="center" wrapText="1"/>
    </xf>
    <xf numFmtId="0" fontId="69" fillId="12" borderId="75" xfId="0" applyFont="1" applyFill="1" applyBorder="1" applyAlignment="1">
      <alignment horizontal="center" vertical="center" wrapText="1"/>
    </xf>
    <xf numFmtId="0" fontId="29" fillId="8" borderId="59" xfId="0" applyFont="1" applyFill="1" applyBorder="1" applyAlignment="1" applyProtection="1">
      <alignment horizontal="left" vertical="center" wrapText="1"/>
      <protection locked="0"/>
    </xf>
    <xf numFmtId="0" fontId="29" fillId="8" borderId="91" xfId="0" applyFont="1" applyFill="1" applyBorder="1" applyAlignment="1" applyProtection="1">
      <alignment horizontal="left" vertical="center" wrapText="1"/>
      <protection locked="0"/>
    </xf>
    <xf numFmtId="0" fontId="29" fillId="8" borderId="97" xfId="0" applyFont="1" applyFill="1" applyBorder="1" applyAlignment="1" applyProtection="1">
      <alignment horizontal="left" vertical="center" wrapText="1"/>
      <protection locked="0"/>
    </xf>
    <xf numFmtId="0" fontId="29" fillId="8" borderId="37" xfId="0" applyFont="1" applyFill="1" applyBorder="1" applyAlignment="1" applyProtection="1">
      <alignment horizontal="left" vertical="center" wrapText="1"/>
      <protection locked="0"/>
    </xf>
    <xf numFmtId="0" fontId="29" fillId="8" borderId="38" xfId="0" applyFont="1" applyFill="1" applyBorder="1" applyAlignment="1" applyProtection="1">
      <alignment horizontal="left" vertical="center" wrapText="1"/>
      <protection locked="0"/>
    </xf>
    <xf numFmtId="0" fontId="29" fillId="8" borderId="39" xfId="0" applyFont="1" applyFill="1" applyBorder="1" applyAlignment="1" applyProtection="1">
      <alignment horizontal="left" vertical="center" wrapText="1"/>
      <protection locked="0"/>
    </xf>
    <xf numFmtId="1" fontId="29" fillId="8" borderId="37" xfId="0" applyNumberFormat="1" applyFont="1" applyFill="1" applyBorder="1" applyAlignment="1" applyProtection="1">
      <alignment horizontal="left" vertical="center" wrapText="1"/>
      <protection locked="0"/>
    </xf>
    <xf numFmtId="1" fontId="29" fillId="8" borderId="38" xfId="0" applyNumberFormat="1" applyFont="1" applyFill="1" applyBorder="1" applyAlignment="1" applyProtection="1">
      <alignment horizontal="left" vertical="center" wrapText="1"/>
      <protection locked="0"/>
    </xf>
    <xf numFmtId="1" fontId="29" fillId="8" borderId="39" xfId="0" applyNumberFormat="1" applyFont="1" applyFill="1" applyBorder="1" applyAlignment="1" applyProtection="1">
      <alignment horizontal="left" vertical="center" wrapText="1"/>
      <protection locked="0"/>
    </xf>
    <xf numFmtId="0" fontId="33" fillId="8" borderId="59" xfId="0" applyFont="1" applyFill="1" applyBorder="1" applyAlignment="1" applyProtection="1">
      <alignment horizontal="left" vertical="center" wrapText="1"/>
      <protection locked="0"/>
    </xf>
    <xf numFmtId="0" fontId="33" fillId="8" borderId="91" xfId="0" applyFont="1" applyFill="1" applyBorder="1" applyAlignment="1" applyProtection="1">
      <alignment horizontal="left" vertical="center" wrapText="1"/>
      <protection locked="0"/>
    </xf>
    <xf numFmtId="0" fontId="33" fillId="8" borderId="37" xfId="0" applyFont="1" applyFill="1" applyBorder="1" applyAlignment="1" applyProtection="1">
      <alignment horizontal="left" vertical="center" wrapText="1"/>
      <protection locked="0"/>
    </xf>
    <xf numFmtId="0" fontId="33" fillId="8" borderId="38" xfId="0" applyFont="1" applyFill="1" applyBorder="1" applyAlignment="1" applyProtection="1">
      <alignment horizontal="left" vertical="center" wrapText="1"/>
      <protection locked="0"/>
    </xf>
    <xf numFmtId="0" fontId="33" fillId="8" borderId="39" xfId="0" applyFont="1" applyFill="1" applyBorder="1" applyAlignment="1" applyProtection="1">
      <alignment horizontal="left" vertical="center" wrapText="1"/>
      <protection locked="0"/>
    </xf>
    <xf numFmtId="49" fontId="29" fillId="8" borderId="37" xfId="0" applyNumberFormat="1" applyFont="1" applyFill="1" applyBorder="1" applyAlignment="1" applyProtection="1">
      <alignment horizontal="left" vertical="center" wrapText="1"/>
      <protection locked="0"/>
    </xf>
    <xf numFmtId="49" fontId="29" fillId="8" borderId="38" xfId="0" applyNumberFormat="1" applyFont="1" applyFill="1" applyBorder="1" applyAlignment="1" applyProtection="1">
      <alignment horizontal="left" vertical="center" wrapText="1"/>
      <protection locked="0"/>
    </xf>
    <xf numFmtId="49" fontId="29" fillId="8" borderId="39" xfId="0" applyNumberFormat="1" applyFont="1" applyFill="1" applyBorder="1" applyAlignment="1" applyProtection="1">
      <alignment horizontal="left" vertical="center" wrapText="1"/>
      <protection locked="0"/>
    </xf>
    <xf numFmtId="0" fontId="78" fillId="4" borderId="0" xfId="0" applyFont="1" applyFill="1" applyAlignment="1">
      <alignment horizontal="center" wrapText="1"/>
    </xf>
    <xf numFmtId="0" fontId="69" fillId="12" borderId="0" xfId="0" applyFont="1" applyFill="1" applyBorder="1" applyAlignment="1">
      <alignment horizontal="center" vertical="center" wrapText="1"/>
    </xf>
    <xf numFmtId="0" fontId="72" fillId="0" borderId="40"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42" xfId="0" applyFont="1" applyBorder="1" applyAlignment="1">
      <alignment horizontal="center" vertical="center" wrapText="1"/>
    </xf>
    <xf numFmtId="0" fontId="72" fillId="0" borderId="193" xfId="0" applyFont="1" applyBorder="1" applyAlignment="1">
      <alignment horizontal="center" vertical="center" wrapText="1"/>
    </xf>
    <xf numFmtId="0" fontId="72" fillId="0" borderId="194" xfId="0" applyFont="1" applyBorder="1" applyAlignment="1">
      <alignment horizontal="center" vertical="center" wrapText="1"/>
    </xf>
    <xf numFmtId="0" fontId="72" fillId="0" borderId="21" xfId="0" applyFont="1" applyBorder="1" applyAlignment="1">
      <alignment horizontal="center" vertical="center" wrapText="1"/>
    </xf>
    <xf numFmtId="0" fontId="72" fillId="0" borderId="196" xfId="0" applyFont="1" applyBorder="1" applyAlignment="1">
      <alignment horizontal="center" vertical="center" wrapText="1"/>
    </xf>
    <xf numFmtId="0" fontId="72" fillId="0" borderId="195" xfId="0" applyFont="1" applyBorder="1" applyAlignment="1">
      <alignment horizontal="center" vertical="center" wrapText="1"/>
    </xf>
    <xf numFmtId="0" fontId="72" fillId="0" borderId="197" xfId="0" applyFont="1" applyBorder="1" applyAlignment="1">
      <alignment horizontal="center" vertical="center" wrapText="1"/>
    </xf>
    <xf numFmtId="0" fontId="72" fillId="0" borderId="198" xfId="0" applyFont="1" applyBorder="1" applyAlignment="1">
      <alignment horizontal="center" vertical="center" wrapText="1"/>
    </xf>
    <xf numFmtId="0" fontId="72" fillId="0" borderId="199" xfId="0" applyFont="1" applyBorder="1" applyAlignment="1">
      <alignment horizontal="center" vertical="center" wrapText="1"/>
    </xf>
    <xf numFmtId="0" fontId="72" fillId="0" borderId="200" xfId="0" applyFont="1" applyBorder="1" applyAlignment="1">
      <alignment horizontal="center" vertical="center" wrapText="1"/>
    </xf>
    <xf numFmtId="0" fontId="72" fillId="0" borderId="43" xfId="0" applyFont="1" applyBorder="1" applyAlignment="1">
      <alignment horizontal="center" vertical="center"/>
    </xf>
    <xf numFmtId="0" fontId="72" fillId="0" borderId="44" xfId="0" applyFont="1" applyBorder="1" applyAlignment="1">
      <alignment horizontal="center" vertical="center"/>
    </xf>
    <xf numFmtId="0" fontId="72" fillId="0" borderId="201" xfId="0" applyFont="1" applyBorder="1" applyAlignment="1">
      <alignment horizontal="center" vertical="center"/>
    </xf>
    <xf numFmtId="0" fontId="72" fillId="0" borderId="45" xfId="0" applyFont="1" applyBorder="1" applyAlignment="1">
      <alignment horizontal="center" vertical="center"/>
    </xf>
    <xf numFmtId="0" fontId="13" fillId="0" borderId="202" xfId="0" applyNumberFormat="1" applyFont="1" applyBorder="1" applyAlignment="1">
      <alignment horizontal="center" vertical="center" wrapText="1"/>
    </xf>
    <xf numFmtId="0" fontId="13" fillId="0" borderId="203" xfId="0" applyNumberFormat="1" applyFont="1" applyBorder="1" applyAlignment="1">
      <alignment horizontal="center" vertical="center" wrapText="1"/>
    </xf>
    <xf numFmtId="0" fontId="13" fillId="0" borderId="204" xfId="0" applyNumberFormat="1" applyFont="1" applyBorder="1" applyAlignment="1">
      <alignment horizontal="center" vertical="center" wrapText="1"/>
    </xf>
    <xf numFmtId="0" fontId="13" fillId="0" borderId="205" xfId="0" applyNumberFormat="1" applyFont="1" applyBorder="1" applyAlignment="1">
      <alignment horizontal="center" vertical="center" wrapText="1"/>
    </xf>
    <xf numFmtId="0" fontId="72" fillId="0" borderId="37" xfId="0" applyFont="1" applyBorder="1" applyAlignment="1">
      <alignment horizontal="center" vertical="center" wrapText="1"/>
    </xf>
    <xf numFmtId="0" fontId="72" fillId="0" borderId="38" xfId="0" applyFont="1" applyBorder="1" applyAlignment="1">
      <alignment horizontal="center" vertical="center" wrapText="1"/>
    </xf>
    <xf numFmtId="0" fontId="72" fillId="0" borderId="39" xfId="0" applyFont="1" applyBorder="1" applyAlignment="1">
      <alignment horizontal="center" vertical="center" wrapText="1"/>
    </xf>
    <xf numFmtId="166" fontId="29" fillId="8" borderId="36" xfId="0" quotePrefix="1" applyNumberFormat="1" applyFont="1" applyFill="1" applyBorder="1" applyAlignment="1" applyProtection="1">
      <alignment horizontal="center" vertical="center" wrapText="1"/>
      <protection locked="0"/>
    </xf>
    <xf numFmtId="166" fontId="29" fillId="8" borderId="59" xfId="0" quotePrefix="1" applyNumberFormat="1" applyFont="1" applyFill="1" applyBorder="1" applyAlignment="1" applyProtection="1">
      <alignment horizontal="center" vertical="center" wrapText="1"/>
      <protection locked="0"/>
    </xf>
    <xf numFmtId="166" fontId="29" fillId="8" borderId="91" xfId="0" quotePrefix="1" applyNumberFormat="1" applyFont="1" applyFill="1" applyBorder="1" applyAlignment="1" applyProtection="1">
      <alignment horizontal="center" vertical="center" wrapText="1"/>
      <protection locked="0"/>
    </xf>
    <xf numFmtId="166" fontId="29" fillId="8" borderId="97" xfId="0" quotePrefix="1" applyNumberFormat="1" applyFont="1" applyFill="1" applyBorder="1" applyAlignment="1" applyProtection="1">
      <alignment horizontal="center" vertical="center" wrapText="1"/>
      <protection locked="0"/>
    </xf>
    <xf numFmtId="166" fontId="29" fillId="8" borderId="70" xfId="0" quotePrefix="1" applyNumberFormat="1" applyFont="1" applyFill="1" applyBorder="1" applyAlignment="1" applyProtection="1">
      <alignment horizontal="center" vertical="center" wrapText="1"/>
      <protection locked="0"/>
    </xf>
    <xf numFmtId="166" fontId="29" fillId="8" borderId="0" xfId="0" quotePrefix="1" applyNumberFormat="1" applyFont="1" applyFill="1" applyBorder="1" applyAlignment="1" applyProtection="1">
      <alignment horizontal="center" vertical="center" wrapText="1"/>
      <protection locked="0"/>
    </xf>
    <xf numFmtId="166" fontId="29" fillId="8" borderId="98" xfId="0" quotePrefix="1" applyNumberFormat="1" applyFont="1" applyFill="1" applyBorder="1" applyAlignment="1" applyProtection="1">
      <alignment horizontal="center" vertical="center" wrapText="1"/>
      <protection locked="0"/>
    </xf>
    <xf numFmtId="166" fontId="29" fillId="8" borderId="54" xfId="0" quotePrefix="1" applyNumberFormat="1" applyFont="1" applyFill="1" applyBorder="1" applyAlignment="1" applyProtection="1">
      <alignment horizontal="center" vertical="center" wrapText="1"/>
      <protection locked="0"/>
    </xf>
    <xf numFmtId="166" fontId="29" fillId="8" borderId="55" xfId="0" quotePrefix="1" applyNumberFormat="1" applyFont="1" applyFill="1" applyBorder="1" applyAlignment="1" applyProtection="1">
      <alignment horizontal="center" vertical="center" wrapText="1"/>
      <protection locked="0"/>
    </xf>
    <xf numFmtId="166" fontId="29" fillId="8" borderId="99" xfId="0" quotePrefix="1" applyNumberFormat="1" applyFont="1" applyFill="1" applyBorder="1" applyAlignment="1" applyProtection="1">
      <alignment horizontal="center" vertical="center" wrapText="1"/>
      <protection locked="0"/>
    </xf>
    <xf numFmtId="164" fontId="33" fillId="0" borderId="31" xfId="0" applyNumberFormat="1" applyFont="1" applyBorder="1" applyAlignment="1">
      <alignment horizontal="right" vertical="center" wrapText="1"/>
    </xf>
    <xf numFmtId="0" fontId="29" fillId="0" borderId="31" xfId="0" applyFont="1" applyBorder="1" applyAlignment="1">
      <alignment horizontal="right"/>
    </xf>
    <xf numFmtId="0" fontId="29" fillId="0" borderId="110" xfId="0" applyFont="1" applyBorder="1" applyAlignment="1">
      <alignment horizontal="right"/>
    </xf>
    <xf numFmtId="0" fontId="33" fillId="0" borderId="145" xfId="0" applyFont="1" applyBorder="1" applyAlignment="1">
      <alignment horizontal="center" vertical="center" wrapText="1"/>
    </xf>
    <xf numFmtId="0" fontId="33" fillId="0" borderId="137" xfId="0" applyFont="1" applyBorder="1" applyAlignment="1">
      <alignment horizontal="center" vertical="center" wrapText="1"/>
    </xf>
    <xf numFmtId="0" fontId="33" fillId="0" borderId="138" xfId="0" applyFont="1" applyBorder="1" applyAlignment="1">
      <alignment horizontal="center" vertical="center" wrapText="1"/>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0" borderId="28" xfId="0" applyFont="1" applyBorder="1" applyAlignment="1">
      <alignment horizontal="center" vertical="center" wrapText="1"/>
    </xf>
    <xf numFmtId="164" fontId="29" fillId="0" borderId="32" xfId="0" applyNumberFormat="1" applyFont="1" applyBorder="1" applyAlignment="1">
      <alignment horizontal="right" vertical="center" wrapText="1"/>
    </xf>
    <xf numFmtId="0" fontId="29" fillId="0" borderId="112" xfId="0" applyFont="1" applyBorder="1" applyAlignment="1">
      <alignment horizontal="right"/>
    </xf>
    <xf numFmtId="164" fontId="1" fillId="0" borderId="31" xfId="0" applyNumberFormat="1" applyFont="1" applyBorder="1" applyAlignment="1">
      <alignment horizontal="center" vertical="center" wrapText="1"/>
    </xf>
    <xf numFmtId="0" fontId="2" fillId="0" borderId="31" xfId="0" applyFont="1" applyBorder="1"/>
    <xf numFmtId="164" fontId="1" fillId="0" borderId="31" xfId="0" applyNumberFormat="1" applyFont="1" applyBorder="1" applyAlignment="1">
      <alignment horizontal="center" vertical="center"/>
    </xf>
    <xf numFmtId="0" fontId="2" fillId="0" borderId="110" xfId="0" applyFont="1" applyBorder="1"/>
    <xf numFmtId="0" fontId="75" fillId="0" borderId="27" xfId="0" applyFont="1" applyFill="1" applyBorder="1" applyAlignment="1">
      <alignment horizontal="center" vertical="center" wrapText="1"/>
    </xf>
    <xf numFmtId="0" fontId="76" fillId="0" borderId="27" xfId="0" applyFont="1" applyFill="1" applyBorder="1"/>
    <xf numFmtId="0" fontId="77" fillId="0" borderId="27" xfId="0" applyFont="1" applyFill="1" applyBorder="1" applyAlignment="1">
      <alignment horizontal="center" vertical="center" wrapText="1"/>
    </xf>
    <xf numFmtId="0" fontId="70" fillId="0" borderId="27" xfId="0" applyFont="1" applyFill="1" applyBorder="1" applyAlignment="1">
      <alignment horizontal="center" vertical="center" wrapText="1"/>
    </xf>
    <xf numFmtId="0" fontId="4" fillId="0" borderId="4" xfId="0" applyFont="1" applyBorder="1" applyAlignment="1">
      <alignment horizontal="right" vertical="center" wrapText="1"/>
    </xf>
    <xf numFmtId="0" fontId="2" fillId="0" borderId="5" xfId="0" applyFont="1" applyBorder="1" applyAlignment="1">
      <alignment horizontal="right"/>
    </xf>
    <xf numFmtId="164" fontId="30" fillId="0" borderId="120" xfId="0" applyNumberFormat="1" applyFont="1" applyBorder="1" applyAlignment="1">
      <alignment horizontal="right" vertical="center" wrapText="1"/>
    </xf>
    <xf numFmtId="0" fontId="2" fillId="0" borderId="121" xfId="0" applyFont="1" applyBorder="1" applyAlignment="1">
      <alignment horizontal="right"/>
    </xf>
    <xf numFmtId="164" fontId="29" fillId="0" borderId="33" xfId="0" applyNumberFormat="1" applyFont="1" applyBorder="1" applyAlignment="1">
      <alignment horizontal="right" vertical="center" wrapText="1"/>
    </xf>
    <xf numFmtId="0" fontId="29" fillId="0" borderId="116" xfId="0" applyFont="1" applyBorder="1" applyAlignment="1">
      <alignment horizontal="right"/>
    </xf>
    <xf numFmtId="164" fontId="29" fillId="3" borderId="16" xfId="0" applyNumberFormat="1" applyFont="1" applyFill="1" applyBorder="1" applyAlignment="1">
      <alignment horizontal="right" vertical="center" wrapText="1"/>
    </xf>
    <xf numFmtId="0" fontId="29" fillId="0" borderId="114" xfId="0" applyFont="1" applyBorder="1" applyAlignment="1">
      <alignment horizontal="right"/>
    </xf>
    <xf numFmtId="164" fontId="29" fillId="0" borderId="31" xfId="0" applyNumberFormat="1" applyFont="1" applyBorder="1" applyAlignment="1">
      <alignment horizontal="right" vertical="center" wrapText="1"/>
    </xf>
    <xf numFmtId="0" fontId="8" fillId="0" borderId="6" xfId="0" applyFont="1" applyBorder="1" applyAlignment="1">
      <alignment horizontal="left" vertical="center" wrapText="1"/>
    </xf>
    <xf numFmtId="0" fontId="8" fillId="0" borderId="100"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101" xfId="0" applyFont="1" applyFill="1" applyBorder="1" applyAlignment="1">
      <alignment horizontal="left" vertical="center" wrapText="1"/>
    </xf>
    <xf numFmtId="0" fontId="1" fillId="0" borderId="31" xfId="0" applyFont="1" applyBorder="1" applyAlignment="1">
      <alignment horizontal="left" vertical="center"/>
    </xf>
    <xf numFmtId="164" fontId="29" fillId="0" borderId="34" xfId="0" applyNumberFormat="1" applyFont="1" applyBorder="1" applyAlignment="1">
      <alignment horizontal="right" vertical="center" wrapText="1"/>
    </xf>
    <xf numFmtId="0" fontId="29" fillId="0" borderId="118" xfId="0" applyFont="1" applyBorder="1" applyAlignment="1">
      <alignment horizontal="right"/>
    </xf>
    <xf numFmtId="0" fontId="13" fillId="0" borderId="123" xfId="0" applyFont="1" applyBorder="1" applyAlignment="1">
      <alignment horizontal="center" vertical="center" wrapText="1"/>
    </xf>
    <xf numFmtId="0" fontId="29" fillId="0" borderId="124" xfId="0" applyFont="1" applyBorder="1"/>
    <xf numFmtId="0" fontId="29" fillId="0" borderId="123" xfId="0" applyFont="1" applyBorder="1"/>
    <xf numFmtId="0" fontId="2" fillId="0" borderId="120" xfId="0" applyFont="1" applyBorder="1" applyAlignment="1">
      <alignment horizontal="right"/>
    </xf>
    <xf numFmtId="164" fontId="33" fillId="0" borderId="31" xfId="0" applyNumberFormat="1" applyFont="1" applyBorder="1" applyAlignment="1">
      <alignment horizontal="right" vertical="center"/>
    </xf>
    <xf numFmtId="164" fontId="29" fillId="0" borderId="30" xfId="0" applyNumberFormat="1" applyFont="1" applyBorder="1" applyAlignment="1">
      <alignment horizontal="right" vertical="center" wrapText="1"/>
    </xf>
    <xf numFmtId="0" fontId="29" fillId="0" borderId="108" xfId="0" applyFont="1" applyBorder="1" applyAlignment="1">
      <alignment horizontal="right"/>
    </xf>
    <xf numFmtId="0" fontId="70" fillId="0" borderId="27" xfId="0" applyFont="1" applyFill="1" applyBorder="1" applyAlignment="1">
      <alignment horizontal="center" vertical="center"/>
    </xf>
    <xf numFmtId="0" fontId="7" fillId="0" borderId="27" xfId="0" applyFont="1" applyBorder="1" applyAlignment="1">
      <alignment horizontal="center" vertical="center" wrapText="1"/>
    </xf>
    <xf numFmtId="0" fontId="15" fillId="0" borderId="27" xfId="0" applyFont="1" applyBorder="1"/>
    <xf numFmtId="0" fontId="33" fillId="0" borderId="109" xfId="0" applyFont="1" applyBorder="1" applyAlignment="1">
      <alignment horizontal="left" vertical="center" wrapText="1" indent="1"/>
    </xf>
    <xf numFmtId="0" fontId="29" fillId="0" borderId="31" xfId="0" applyFont="1" applyBorder="1" applyAlignment="1">
      <alignment horizontal="left" indent="1"/>
    </xf>
    <xf numFmtId="0" fontId="29" fillId="0" borderId="30" xfId="0" applyFont="1" applyBorder="1" applyAlignment="1">
      <alignment horizontal="right"/>
    </xf>
    <xf numFmtId="0" fontId="13" fillId="0" borderId="105" xfId="0" applyFont="1" applyBorder="1" applyAlignment="1">
      <alignment horizontal="center" vertical="center" wrapText="1"/>
    </xf>
    <xf numFmtId="0" fontId="29" fillId="0" borderId="105" xfId="0" applyFont="1" applyBorder="1"/>
    <xf numFmtId="0" fontId="29" fillId="0" borderId="106" xfId="0" applyFont="1" applyBorder="1"/>
    <xf numFmtId="0" fontId="80" fillId="12" borderId="4" xfId="0" applyFont="1" applyFill="1" applyBorder="1" applyAlignment="1">
      <alignment horizontal="center" vertical="center" wrapText="1"/>
    </xf>
    <xf numFmtId="0" fontId="80" fillId="12" borderId="5" xfId="0" applyFont="1" applyFill="1" applyBorder="1" applyAlignment="1">
      <alignment horizontal="center" vertical="center" wrapText="1"/>
    </xf>
    <xf numFmtId="0" fontId="80" fillId="12"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65" fillId="4" borderId="176" xfId="0" applyFont="1" applyFill="1" applyBorder="1" applyAlignment="1">
      <alignment horizontal="center" vertical="center"/>
    </xf>
    <xf numFmtId="0" fontId="65" fillId="4" borderId="163" xfId="0" applyFont="1" applyFill="1" applyBorder="1" applyAlignment="1">
      <alignment horizontal="center" vertical="center"/>
    </xf>
    <xf numFmtId="0" fontId="65" fillId="4" borderId="164" xfId="0" applyFont="1" applyFill="1" applyBorder="1" applyAlignment="1">
      <alignment horizontal="center" vertical="center"/>
    </xf>
    <xf numFmtId="0" fontId="72" fillId="0" borderId="104" xfId="0" applyFont="1" applyBorder="1" applyAlignment="1">
      <alignment horizontal="center" vertical="center" wrapText="1"/>
    </xf>
    <xf numFmtId="0" fontId="82" fillId="0" borderId="27" xfId="0" applyFont="1" applyFill="1" applyBorder="1" applyAlignment="1">
      <alignment horizontal="center" vertical="center" wrapText="1"/>
    </xf>
    <xf numFmtId="0" fontId="82" fillId="0" borderId="27" xfId="0" applyFont="1" applyFill="1" applyBorder="1"/>
    <xf numFmtId="0" fontId="33" fillId="0" borderId="107" xfId="0" applyFont="1" applyBorder="1" applyAlignment="1">
      <alignment horizontal="left" vertical="center" wrapText="1" indent="1"/>
    </xf>
    <xf numFmtId="0" fontId="29" fillId="0" borderId="30" xfId="0" applyFont="1" applyBorder="1" applyAlignment="1">
      <alignment horizontal="left" indent="1"/>
    </xf>
    <xf numFmtId="0" fontId="29" fillId="0" borderId="32" xfId="0" applyFont="1" applyBorder="1" applyAlignment="1">
      <alignment horizontal="right"/>
    </xf>
    <xf numFmtId="0" fontId="85" fillId="0" borderId="212" xfId="0" applyFont="1" applyBorder="1" applyAlignment="1">
      <alignment horizontal="right" vertical="center" wrapText="1"/>
    </xf>
    <xf numFmtId="0" fontId="85" fillId="0" borderId="75" xfId="0" applyFont="1" applyBorder="1" applyAlignment="1">
      <alignment horizontal="right" vertical="center" wrapText="1"/>
    </xf>
    <xf numFmtId="0" fontId="85" fillId="0" borderId="213" xfId="0" applyFont="1" applyBorder="1" applyAlignment="1">
      <alignment horizontal="right" vertical="center" wrapText="1"/>
    </xf>
    <xf numFmtId="0" fontId="78" fillId="0" borderId="119" xfId="0" applyFont="1" applyBorder="1" applyAlignment="1">
      <alignment horizontal="right" vertical="center" wrapText="1" indent="1"/>
    </xf>
    <xf numFmtId="0" fontId="2" fillId="0" borderId="120" xfId="0" applyFont="1" applyBorder="1" applyAlignment="1">
      <alignment horizontal="right" indent="1"/>
    </xf>
    <xf numFmtId="0" fontId="33" fillId="0" borderId="111" xfId="0" applyFont="1" applyBorder="1" applyAlignment="1">
      <alignment horizontal="left" vertical="center" wrapText="1" indent="1"/>
    </xf>
    <xf numFmtId="0" fontId="29" fillId="0" borderId="32" xfId="0" applyFont="1" applyBorder="1" applyAlignment="1">
      <alignment horizontal="left" indent="1"/>
    </xf>
    <xf numFmtId="0" fontId="33" fillId="7" borderId="37" xfId="0" applyFont="1" applyFill="1" applyBorder="1" applyAlignment="1" applyProtection="1">
      <alignment horizontal="center"/>
      <protection locked="0"/>
    </xf>
    <xf numFmtId="0" fontId="33" fillId="7" borderId="38" xfId="0" applyFont="1" applyFill="1" applyBorder="1" applyAlignment="1" applyProtection="1">
      <alignment horizontal="center"/>
      <protection locked="0"/>
    </xf>
    <xf numFmtId="0" fontId="33" fillId="7" borderId="39" xfId="0" applyFont="1" applyFill="1" applyBorder="1" applyAlignment="1" applyProtection="1">
      <alignment horizontal="center"/>
      <protection locked="0"/>
    </xf>
    <xf numFmtId="0" fontId="83" fillId="0" borderId="4" xfId="0" applyFont="1" applyBorder="1" applyAlignment="1">
      <alignment horizontal="center" vertical="center" wrapText="1"/>
    </xf>
    <xf numFmtId="0" fontId="83" fillId="0" borderId="209" xfId="0" applyFont="1" applyBorder="1" applyAlignment="1">
      <alignment horizontal="center" vertical="center" wrapText="1"/>
    </xf>
    <xf numFmtId="0" fontId="33" fillId="0" borderId="117" xfId="0" applyFont="1" applyBorder="1" applyAlignment="1">
      <alignment horizontal="left" vertical="center" wrapText="1" indent="1"/>
    </xf>
    <xf numFmtId="0" fontId="29" fillId="0" borderId="34" xfId="0" applyFont="1" applyBorder="1" applyAlignment="1">
      <alignment horizontal="left" indent="1"/>
    </xf>
    <xf numFmtId="0" fontId="29" fillId="0" borderId="34" xfId="0" applyFont="1" applyBorder="1" applyAlignment="1">
      <alignment horizontal="right"/>
    </xf>
    <xf numFmtId="0" fontId="29" fillId="0" borderId="16" xfId="0" applyFont="1" applyBorder="1" applyAlignment="1">
      <alignment horizontal="right"/>
    </xf>
    <xf numFmtId="0" fontId="33" fillId="0" borderId="115" xfId="0" applyFont="1" applyBorder="1" applyAlignment="1">
      <alignment horizontal="left" vertical="center" wrapText="1" indent="1"/>
    </xf>
    <xf numFmtId="0" fontId="29" fillId="0" borderId="33" xfId="0" applyFont="1" applyBorder="1" applyAlignment="1">
      <alignment horizontal="left" indent="1"/>
    </xf>
    <xf numFmtId="0" fontId="13" fillId="0" borderId="142" xfId="0" applyFont="1" applyBorder="1" applyAlignment="1">
      <alignment horizontal="center" vertical="center"/>
    </xf>
    <xf numFmtId="0" fontId="13" fillId="0" borderId="143" xfId="0" applyFont="1" applyBorder="1" applyAlignment="1">
      <alignment horizontal="center" vertical="center"/>
    </xf>
    <xf numFmtId="0" fontId="13" fillId="0" borderId="144" xfId="0" applyFont="1" applyBorder="1" applyAlignment="1">
      <alignment horizontal="center" vertical="center"/>
    </xf>
    <xf numFmtId="0" fontId="72" fillId="0" borderId="147" xfId="0" applyFont="1" applyBorder="1" applyAlignment="1">
      <alignment horizontal="center" vertical="center" wrapText="1"/>
    </xf>
    <xf numFmtId="0" fontId="72" fillId="0" borderId="143" xfId="0" applyFont="1" applyBorder="1" applyAlignment="1">
      <alignment horizontal="center" vertical="center" wrapText="1"/>
    </xf>
    <xf numFmtId="0" fontId="72" fillId="0" borderId="144" xfId="0" applyFont="1" applyBorder="1" applyAlignment="1">
      <alignment horizontal="center" vertical="center" wrapText="1"/>
    </xf>
    <xf numFmtId="0" fontId="29" fillId="0" borderId="33" xfId="0" applyFont="1" applyBorder="1" applyAlignment="1">
      <alignment horizontal="right"/>
    </xf>
    <xf numFmtId="0" fontId="33" fillId="3" borderId="113" xfId="0" applyFont="1" applyFill="1" applyBorder="1" applyAlignment="1">
      <alignment horizontal="left" vertical="center" wrapText="1" indent="1"/>
    </xf>
    <xf numFmtId="0" fontId="29" fillId="0" borderId="16" xfId="0" applyFont="1" applyBorder="1" applyAlignment="1">
      <alignment horizontal="left" indent="1"/>
    </xf>
    <xf numFmtId="0" fontId="72" fillId="0" borderId="125" xfId="0" applyFont="1" applyBorder="1" applyAlignment="1">
      <alignment horizontal="center" vertical="center" wrapText="1"/>
    </xf>
    <xf numFmtId="0" fontId="29" fillId="0" borderId="126" xfId="0" applyFont="1" applyBorder="1"/>
    <xf numFmtId="164" fontId="13" fillId="0" borderId="126" xfId="0" applyNumberFormat="1" applyFont="1" applyBorder="1" applyAlignment="1">
      <alignment horizontal="right" vertical="center" wrapText="1"/>
    </xf>
    <xf numFmtId="0" fontId="29" fillId="0" borderId="126" xfId="0" applyFont="1" applyBorder="1" applyAlignment="1">
      <alignment horizontal="right"/>
    </xf>
    <xf numFmtId="0" fontId="29" fillId="0" borderId="127" xfId="0" applyFont="1" applyBorder="1" applyAlignment="1">
      <alignment horizontal="right"/>
    </xf>
    <xf numFmtId="0" fontId="72" fillId="0" borderId="128" xfId="0" applyFont="1" applyBorder="1" applyAlignment="1">
      <alignment horizontal="center" vertical="center" wrapText="1"/>
    </xf>
    <xf numFmtId="0" fontId="29" fillId="0" borderId="129" xfId="0" applyFont="1" applyBorder="1"/>
    <xf numFmtId="164" fontId="13" fillId="0" borderId="130" xfId="0" applyNumberFormat="1" applyFont="1" applyBorder="1" applyAlignment="1">
      <alignment horizontal="center" vertical="center" wrapText="1"/>
    </xf>
    <xf numFmtId="0" fontId="29" fillId="0" borderId="130" xfId="0" applyFont="1" applyBorder="1"/>
    <xf numFmtId="0" fontId="29" fillId="0" borderId="131" xfId="0" applyFont="1" applyBorder="1"/>
    <xf numFmtId="0" fontId="13" fillId="0" borderId="122" xfId="0" applyFont="1" applyBorder="1" applyAlignment="1">
      <alignment horizontal="center" vertical="center" wrapText="1"/>
    </xf>
    <xf numFmtId="0" fontId="14" fillId="0" borderId="123" xfId="0" applyFont="1" applyBorder="1" applyAlignment="1">
      <alignment horizontal="center" vertical="center" wrapText="1"/>
    </xf>
    <xf numFmtId="0" fontId="14" fillId="0" borderId="34" xfId="0" applyFont="1" applyBorder="1" applyAlignment="1">
      <alignment horizontal="center" vertical="center" wrapText="1"/>
    </xf>
    <xf numFmtId="0" fontId="74" fillId="0" borderId="148" xfId="0" applyFont="1" applyBorder="1" applyAlignment="1">
      <alignment horizontal="center" vertical="center"/>
    </xf>
    <xf numFmtId="0" fontId="74" fillId="0" borderId="149" xfId="0" applyFont="1" applyBorder="1" applyAlignment="1">
      <alignment horizontal="center" vertical="center"/>
    </xf>
    <xf numFmtId="0" fontId="74" fillId="0" borderId="150" xfId="0" applyFont="1" applyBorder="1" applyAlignment="1">
      <alignment horizontal="center" vertical="center"/>
    </xf>
    <xf numFmtId="0" fontId="74" fillId="0" borderId="151" xfId="0" applyFont="1" applyBorder="1" applyAlignment="1">
      <alignment horizontal="center" vertical="center"/>
    </xf>
    <xf numFmtId="0" fontId="74" fillId="0" borderId="152" xfId="0" applyFont="1" applyBorder="1" applyAlignment="1">
      <alignment horizontal="center" vertical="center"/>
    </xf>
    <xf numFmtId="0" fontId="74" fillId="0" borderId="153" xfId="0" applyFont="1" applyBorder="1" applyAlignment="1">
      <alignment horizontal="center" vertical="center"/>
    </xf>
    <xf numFmtId="0" fontId="74" fillId="0" borderId="154" xfId="0" applyFont="1" applyBorder="1" applyAlignment="1">
      <alignment horizontal="center" vertical="center" wrapText="1"/>
    </xf>
    <xf numFmtId="0" fontId="74" fillId="0" borderId="149" xfId="0" applyFont="1" applyBorder="1" applyAlignment="1">
      <alignment horizontal="center" vertical="center" wrapText="1"/>
    </xf>
    <xf numFmtId="0" fontId="74" fillId="0" borderId="150" xfId="0" applyFont="1" applyBorder="1" applyAlignment="1">
      <alignment horizontal="center" vertical="center" wrapText="1"/>
    </xf>
    <xf numFmtId="0" fontId="74" fillId="0" borderId="155" xfId="0" applyFont="1" applyBorder="1" applyAlignment="1">
      <alignment horizontal="center" vertical="center" wrapText="1"/>
    </xf>
    <xf numFmtId="0" fontId="74" fillId="0" borderId="152" xfId="0" applyFont="1" applyBorder="1" applyAlignment="1">
      <alignment horizontal="center" vertical="center" wrapText="1"/>
    </xf>
    <xf numFmtId="0" fontId="74" fillId="0" borderId="153" xfId="0" applyFont="1" applyBorder="1" applyAlignment="1">
      <alignment horizontal="center" vertical="center" wrapText="1"/>
    </xf>
    <xf numFmtId="0" fontId="33" fillId="0" borderId="156"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158" xfId="0" applyFont="1" applyBorder="1" applyAlignment="1">
      <alignment horizontal="center" vertical="center" wrapText="1"/>
    </xf>
    <xf numFmtId="169" fontId="14" fillId="0" borderId="124" xfId="0" applyNumberFormat="1" applyFont="1" applyBorder="1" applyAlignment="1">
      <alignment horizontal="center" vertical="center" wrapText="1"/>
    </xf>
    <xf numFmtId="169" fontId="14" fillId="0" borderId="118" xfId="0" applyNumberFormat="1" applyFont="1" applyBorder="1" applyAlignment="1">
      <alignment horizontal="center" vertical="center" wrapText="1"/>
    </xf>
    <xf numFmtId="0" fontId="13" fillId="0" borderId="77" xfId="0" applyFont="1" applyBorder="1" applyAlignment="1">
      <alignment horizontal="right" vertical="center" wrapText="1" indent="1"/>
    </xf>
    <xf numFmtId="0" fontId="13" fillId="0" borderId="78" xfId="0" applyFont="1" applyBorder="1" applyAlignment="1">
      <alignment horizontal="right" vertical="center" wrapText="1" indent="1"/>
    </xf>
    <xf numFmtId="0" fontId="13" fillId="0" borderId="83" xfId="0" applyFont="1" applyBorder="1" applyAlignment="1">
      <alignment horizontal="right" vertical="center" wrapText="1" indent="1"/>
    </xf>
    <xf numFmtId="164" fontId="13" fillId="0" borderId="69" xfId="0" applyNumberFormat="1" applyFont="1" applyBorder="1" applyAlignment="1">
      <alignment horizontal="center" vertical="center" wrapText="1"/>
    </xf>
    <xf numFmtId="164" fontId="13" fillId="0" borderId="17" xfId="0" applyNumberFormat="1" applyFont="1" applyBorder="1" applyAlignment="1">
      <alignment horizontal="center" vertical="center" wrapText="1"/>
    </xf>
    <xf numFmtId="164" fontId="13" fillId="0" borderId="18" xfId="0" applyNumberFormat="1" applyFont="1" applyBorder="1" applyAlignment="1">
      <alignment horizontal="center" vertical="center" wrapText="1"/>
    </xf>
    <xf numFmtId="0" fontId="29" fillId="8" borderId="68" xfId="0" applyFont="1" applyFill="1" applyBorder="1" applyAlignment="1" applyProtection="1">
      <alignment horizontal="left" vertical="center" wrapText="1"/>
      <protection locked="0"/>
    </xf>
    <xf numFmtId="0" fontId="29" fillId="8" borderId="65" xfId="0" applyFont="1" applyFill="1" applyBorder="1" applyAlignment="1" applyProtection="1">
      <alignment horizontal="left" vertical="center" wrapText="1"/>
      <protection locked="0"/>
    </xf>
    <xf numFmtId="0" fontId="29" fillId="8" borderId="66" xfId="0" applyFont="1" applyFill="1" applyBorder="1" applyAlignment="1" applyProtection="1">
      <alignment horizontal="left" vertical="center" wrapText="1"/>
      <protection locked="0"/>
    </xf>
    <xf numFmtId="0" fontId="29" fillId="8" borderId="134" xfId="0" applyFont="1" applyFill="1" applyBorder="1" applyAlignment="1" applyProtection="1">
      <alignment horizontal="left" vertical="center" wrapText="1"/>
      <protection locked="0"/>
    </xf>
    <xf numFmtId="0" fontId="29" fillId="8" borderId="135" xfId="0" applyFont="1" applyFill="1" applyBorder="1" applyAlignment="1" applyProtection="1">
      <alignment horizontal="left" vertical="center" wrapText="1"/>
      <protection locked="0"/>
    </xf>
    <xf numFmtId="0" fontId="29" fillId="8" borderId="136" xfId="0" applyFont="1" applyFill="1" applyBorder="1" applyAlignment="1" applyProtection="1">
      <alignment horizontal="left" vertical="center" wrapText="1"/>
      <protection locked="0"/>
    </xf>
    <xf numFmtId="0" fontId="18" fillId="0" borderId="14" xfId="0" applyFont="1" applyBorder="1" applyAlignment="1">
      <alignment horizontal="left" vertical="center" wrapText="1"/>
    </xf>
    <xf numFmtId="0" fontId="16" fillId="0" borderId="0" xfId="0" applyFont="1" applyBorder="1"/>
    <xf numFmtId="0" fontId="16" fillId="0" borderId="14" xfId="0" applyFont="1" applyBorder="1"/>
    <xf numFmtId="0" fontId="17" fillId="0" borderId="0" xfId="0" applyFont="1" applyAlignment="1"/>
    <xf numFmtId="0" fontId="29" fillId="8" borderId="47" xfId="0" applyFont="1" applyFill="1" applyBorder="1" applyAlignment="1" applyProtection="1">
      <alignment horizontal="left" vertical="center" wrapText="1"/>
      <protection locked="0"/>
    </xf>
    <xf numFmtId="0" fontId="29" fillId="7" borderId="47" xfId="0" applyFont="1" applyFill="1" applyBorder="1" applyAlignment="1" applyProtection="1">
      <alignment horizontal="left"/>
      <protection locked="0"/>
    </xf>
    <xf numFmtId="0" fontId="13" fillId="0" borderId="59" xfId="0" applyFont="1" applyBorder="1" applyAlignment="1">
      <alignment horizontal="left" vertical="center" wrapText="1"/>
    </xf>
    <xf numFmtId="0" fontId="13" fillId="0" borderId="91" xfId="0" applyFont="1" applyBorder="1" applyAlignment="1">
      <alignment horizontal="left" vertical="center" wrapText="1"/>
    </xf>
    <xf numFmtId="0" fontId="13" fillId="0" borderId="60" xfId="0" applyFont="1" applyBorder="1" applyAlignment="1">
      <alignment horizontal="left" vertical="center" wrapText="1"/>
    </xf>
    <xf numFmtId="0" fontId="29" fillId="8" borderId="52" xfId="0" applyFont="1" applyFill="1" applyBorder="1" applyAlignment="1" applyProtection="1">
      <alignment horizontal="left" vertical="center" wrapText="1"/>
      <protection locked="0"/>
    </xf>
    <xf numFmtId="0" fontId="71" fillId="0" borderId="7" xfId="0" applyFont="1" applyFill="1" applyBorder="1" applyAlignment="1">
      <alignment horizontal="left" vertical="center" wrapText="1"/>
    </xf>
    <xf numFmtId="0" fontId="71" fillId="0" borderId="7" xfId="0" applyFont="1" applyFill="1" applyBorder="1" applyAlignment="1">
      <alignment horizontal="left" vertical="center"/>
    </xf>
    <xf numFmtId="0" fontId="13" fillId="0" borderId="54" xfId="0" applyFont="1" applyBorder="1" applyAlignment="1">
      <alignment horizontal="right" vertical="center" wrapText="1" indent="1"/>
    </xf>
    <xf numFmtId="0" fontId="13" fillId="0" borderId="55" xfId="0" applyFont="1" applyBorder="1" applyAlignment="1">
      <alignment horizontal="right" vertical="center" wrapText="1" indent="1"/>
    </xf>
    <xf numFmtId="0" fontId="13" fillId="0" borderId="92" xfId="0" applyFont="1" applyBorder="1" applyAlignment="1">
      <alignment horizontal="right" vertical="center" wrapText="1" indent="1"/>
    </xf>
    <xf numFmtId="0" fontId="13" fillId="0" borderId="80" xfId="0" applyFont="1" applyBorder="1" applyAlignment="1">
      <alignment horizontal="right" vertical="center" wrapText="1" indent="1"/>
    </xf>
    <xf numFmtId="0" fontId="13" fillId="0" borderId="81" xfId="0" applyFont="1" applyBorder="1" applyAlignment="1">
      <alignment horizontal="right" vertical="center" wrapText="1" indent="1"/>
    </xf>
    <xf numFmtId="0" fontId="13" fillId="0" borderId="82" xfId="0" applyFont="1" applyBorder="1" applyAlignment="1">
      <alignment horizontal="right" vertical="center" wrapText="1" indent="1"/>
    </xf>
    <xf numFmtId="0" fontId="13" fillId="0" borderId="49" xfId="0" applyFont="1" applyBorder="1" applyAlignment="1">
      <alignment horizontal="center" vertical="center" wrapText="1"/>
    </xf>
    <xf numFmtId="0" fontId="29" fillId="0" borderId="49" xfId="0" applyFont="1" applyBorder="1"/>
    <xf numFmtId="0" fontId="13" fillId="0" borderId="93" xfId="0" applyFont="1" applyBorder="1" applyAlignment="1">
      <alignment horizontal="center" vertical="center" wrapText="1"/>
    </xf>
    <xf numFmtId="0" fontId="13" fillId="0" borderId="60" xfId="0" applyFont="1" applyBorder="1" applyAlignment="1">
      <alignment horizontal="center" vertical="center" wrapText="1"/>
    </xf>
    <xf numFmtId="166" fontId="29" fillId="8" borderId="59" xfId="0" quotePrefix="1" applyNumberFormat="1" applyFont="1" applyFill="1" applyBorder="1" applyAlignment="1" applyProtection="1">
      <alignment horizontal="left" vertical="center" wrapText="1"/>
      <protection locked="0"/>
    </xf>
    <xf numFmtId="0" fontId="29" fillId="7" borderId="97" xfId="0" applyFont="1" applyFill="1" applyBorder="1" applyProtection="1">
      <protection locked="0"/>
    </xf>
    <xf numFmtId="0" fontId="69" fillId="12" borderId="76" xfId="0" applyFont="1" applyFill="1" applyBorder="1" applyAlignment="1">
      <alignment horizontal="center" vertical="center" wrapText="1"/>
    </xf>
    <xf numFmtId="0" fontId="72" fillId="0" borderId="59" xfId="0" applyFont="1" applyBorder="1" applyAlignment="1">
      <alignment horizontal="center" vertical="center" wrapText="1"/>
    </xf>
    <xf numFmtId="0" fontId="72" fillId="0" borderId="91" xfId="0" applyFont="1" applyBorder="1" applyAlignment="1">
      <alignment horizontal="center" vertical="center" wrapText="1"/>
    </xf>
    <xf numFmtId="0" fontId="72" fillId="0" borderId="97" xfId="0" applyFont="1" applyBorder="1" applyAlignment="1">
      <alignment horizontal="center" vertical="center" wrapText="1"/>
    </xf>
    <xf numFmtId="0" fontId="72" fillId="0" borderId="181" xfId="0" applyFont="1" applyBorder="1" applyAlignment="1">
      <alignment horizontal="center" vertical="center" wrapText="1"/>
    </xf>
    <xf numFmtId="0" fontId="72" fillId="0" borderId="182" xfId="0" applyFont="1" applyBorder="1" applyAlignment="1">
      <alignment horizontal="center" vertical="center" wrapText="1"/>
    </xf>
    <xf numFmtId="0" fontId="72" fillId="0" borderId="183" xfId="0" applyFont="1" applyBorder="1" applyAlignment="1">
      <alignment horizontal="center" vertical="center" wrapText="1"/>
    </xf>
    <xf numFmtId="0" fontId="72" fillId="0" borderId="184" xfId="0" applyFont="1" applyBorder="1" applyAlignment="1">
      <alignment horizontal="center" vertical="center" wrapText="1"/>
    </xf>
    <xf numFmtId="0" fontId="13" fillId="0" borderId="188" xfId="0" applyNumberFormat="1" applyFont="1" applyBorder="1" applyAlignment="1">
      <alignment horizontal="center" vertical="center" wrapText="1"/>
    </xf>
    <xf numFmtId="0" fontId="13" fillId="0" borderId="189" xfId="0" applyNumberFormat="1" applyFont="1" applyBorder="1" applyAlignment="1">
      <alignment horizontal="center" vertical="center" wrapText="1"/>
    </xf>
    <xf numFmtId="0" fontId="13" fillId="0" borderId="190" xfId="0" applyNumberFormat="1" applyFont="1" applyBorder="1" applyAlignment="1">
      <alignment horizontal="center" vertical="center" wrapText="1"/>
    </xf>
    <xf numFmtId="0" fontId="13" fillId="0" borderId="191" xfId="0" applyNumberFormat="1" applyFont="1" applyBorder="1" applyAlignment="1">
      <alignment horizontal="center" vertical="center" wrapText="1"/>
    </xf>
    <xf numFmtId="166" fontId="29" fillId="8" borderId="70" xfId="0" quotePrefix="1" applyNumberFormat="1" applyFont="1" applyFill="1" applyBorder="1" applyAlignment="1" applyProtection="1">
      <alignment horizontal="left" vertical="center" wrapText="1"/>
      <protection locked="0"/>
    </xf>
    <xf numFmtId="0" fontId="29" fillId="7" borderId="98" xfId="0" applyFont="1" applyFill="1" applyBorder="1" applyProtection="1">
      <protection locked="0"/>
    </xf>
    <xf numFmtId="0" fontId="72" fillId="0" borderId="36" xfId="0" applyFont="1" applyBorder="1" applyAlignment="1">
      <alignment horizontal="center" vertical="center" wrapText="1"/>
    </xf>
    <xf numFmtId="166" fontId="29" fillId="8" borderId="54" xfId="0" quotePrefix="1" applyNumberFormat="1" applyFont="1" applyFill="1" applyBorder="1" applyAlignment="1" applyProtection="1">
      <alignment horizontal="left" vertical="center" wrapText="1"/>
      <protection locked="0"/>
    </xf>
    <xf numFmtId="0" fontId="29" fillId="7" borderId="99" xfId="0" applyFont="1" applyFill="1" applyBorder="1" applyProtection="1">
      <protection locked="0"/>
    </xf>
    <xf numFmtId="0" fontId="29" fillId="8" borderId="70"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left" vertical="center" wrapText="1"/>
      <protection locked="0"/>
    </xf>
    <xf numFmtId="0" fontId="29" fillId="8" borderId="98" xfId="0" applyFont="1" applyFill="1" applyBorder="1" applyAlignment="1" applyProtection="1">
      <alignment horizontal="left" vertical="center" wrapText="1"/>
      <protection locked="0"/>
    </xf>
    <xf numFmtId="0" fontId="29" fillId="8" borderId="54" xfId="0" applyFont="1" applyFill="1" applyBorder="1" applyAlignment="1" applyProtection="1">
      <alignment horizontal="left" vertical="center" wrapText="1"/>
      <protection locked="0"/>
    </xf>
    <xf numFmtId="0" fontId="29" fillId="8" borderId="55" xfId="0" applyFont="1" applyFill="1" applyBorder="1" applyAlignment="1" applyProtection="1">
      <alignment horizontal="left" vertical="center" wrapText="1"/>
      <protection locked="0"/>
    </xf>
    <xf numFmtId="0" fontId="29" fillId="8" borderId="99" xfId="0" applyFont="1" applyFill="1" applyBorder="1" applyAlignment="1" applyProtection="1">
      <alignment horizontal="left" vertical="center" wrapText="1"/>
      <protection locked="0"/>
    </xf>
    <xf numFmtId="0" fontId="34" fillId="0" borderId="9" xfId="0" applyFont="1" applyBorder="1" applyAlignment="1">
      <alignment horizontal="left" vertical="top" wrapText="1"/>
    </xf>
    <xf numFmtId="0" fontId="34" fillId="0" borderId="10" xfId="0" applyFont="1" applyBorder="1"/>
    <xf numFmtId="0" fontId="34" fillId="0" borderId="0" xfId="0" applyFont="1" applyAlignment="1"/>
    <xf numFmtId="0" fontId="34" fillId="0" borderId="15" xfId="0" applyFont="1" applyBorder="1"/>
    <xf numFmtId="0" fontId="4" fillId="10" borderId="27" xfId="0" applyFont="1" applyFill="1" applyBorder="1" applyAlignment="1">
      <alignment horizontal="center" vertical="center" wrapText="1"/>
    </xf>
    <xf numFmtId="0" fontId="2" fillId="4" borderId="27" xfId="0" applyFont="1" applyFill="1" applyBorder="1"/>
    <xf numFmtId="0" fontId="3" fillId="10" borderId="27" xfId="0" applyFont="1" applyFill="1" applyBorder="1" applyAlignment="1">
      <alignment horizontal="center" vertical="center" wrapText="1"/>
    </xf>
    <xf numFmtId="0" fontId="5" fillId="0" borderId="11" xfId="0" applyFont="1" applyBorder="1" applyAlignment="1">
      <alignment horizontal="center" vertical="center" wrapText="1"/>
    </xf>
    <xf numFmtId="0" fontId="31" fillId="0" borderId="9" xfId="0" applyFont="1" applyBorder="1"/>
    <xf numFmtId="0" fontId="31" fillId="0" borderId="14" xfId="0" applyFont="1" applyBorder="1"/>
    <xf numFmtId="0" fontId="32" fillId="0" borderId="0" xfId="0" applyFont="1" applyAlignment="1"/>
    <xf numFmtId="0" fontId="31" fillId="0" borderId="12" xfId="0" applyFont="1" applyBorder="1"/>
    <xf numFmtId="0" fontId="31" fillId="0" borderId="8" xfId="0" applyFont="1" applyBorder="1"/>
    <xf numFmtId="0" fontId="8" fillId="10" borderId="27" xfId="0" applyFont="1" applyFill="1" applyBorder="1" applyAlignment="1">
      <alignment horizontal="center" vertical="center" wrapText="1"/>
    </xf>
    <xf numFmtId="0" fontId="29" fillId="0" borderId="37" xfId="0" applyNumberFormat="1" applyFont="1" applyBorder="1" applyAlignment="1" applyProtection="1">
      <alignment horizontal="left" vertical="center" wrapText="1"/>
    </xf>
    <xf numFmtId="0" fontId="29" fillId="0" borderId="38" xfId="0" applyNumberFormat="1" applyFont="1" applyBorder="1" applyAlignment="1" applyProtection="1">
      <alignment horizontal="left" vertical="center" wrapText="1"/>
    </xf>
    <xf numFmtId="0" fontId="29" fillId="0" borderId="39" xfId="0" applyNumberFormat="1" applyFont="1" applyBorder="1" applyAlignment="1" applyProtection="1">
      <alignment horizontal="left" vertical="center" wrapText="1"/>
    </xf>
    <xf numFmtId="0" fontId="29" fillId="0" borderId="59" xfId="0" applyNumberFormat="1" applyFont="1" applyBorder="1" applyAlignment="1" applyProtection="1">
      <alignment horizontal="left" vertical="center" wrapText="1"/>
    </xf>
    <xf numFmtId="0" fontId="29" fillId="0" borderId="91" xfId="0" applyNumberFormat="1" applyFont="1" applyBorder="1" applyAlignment="1" applyProtection="1">
      <alignment horizontal="left" vertical="center" wrapText="1"/>
    </xf>
    <xf numFmtId="0" fontId="29" fillId="0" borderId="97" xfId="0" applyNumberFormat="1" applyFont="1" applyBorder="1" applyAlignment="1" applyProtection="1">
      <alignment horizontal="left" vertical="center" wrapText="1"/>
    </xf>
    <xf numFmtId="0" fontId="29" fillId="0" borderId="36" xfId="0" applyNumberFormat="1" applyFont="1" applyBorder="1" applyAlignment="1" applyProtection="1">
      <alignment horizontal="left" vertical="center" wrapText="1"/>
    </xf>
    <xf numFmtId="1" fontId="29" fillId="0" borderId="36" xfId="0" applyNumberFormat="1" applyFont="1" applyBorder="1" applyAlignment="1" applyProtection="1">
      <alignment horizontal="left" vertical="center" wrapText="1"/>
    </xf>
    <xf numFmtId="0" fontId="33" fillId="8" borderId="52" xfId="0" applyFont="1" applyFill="1" applyBorder="1" applyAlignment="1" applyProtection="1">
      <alignment horizontal="left" vertical="center" wrapText="1"/>
      <protection locked="0"/>
    </xf>
    <xf numFmtId="0" fontId="33" fillId="8" borderId="47" xfId="0" applyFont="1" applyFill="1" applyBorder="1" applyAlignment="1" applyProtection="1">
      <alignment horizontal="left" vertical="center" wrapText="1"/>
      <protection locked="0"/>
    </xf>
    <xf numFmtId="0" fontId="69" fillId="12" borderId="154" xfId="0" applyFont="1" applyFill="1" applyBorder="1" applyAlignment="1">
      <alignment horizontal="center" vertical="center" wrapText="1"/>
    </xf>
    <xf numFmtId="0" fontId="69" fillId="12" borderId="149" xfId="0" applyFont="1" applyFill="1" applyBorder="1" applyAlignment="1">
      <alignment horizontal="center" vertical="center" wrapText="1"/>
    </xf>
    <xf numFmtId="0" fontId="69" fillId="12" borderId="211" xfId="0" applyFont="1" applyFill="1" applyBorder="1" applyAlignment="1">
      <alignment horizontal="center" vertical="center" wrapText="1"/>
    </xf>
    <xf numFmtId="0" fontId="13" fillId="0" borderId="48" xfId="0" applyFont="1" applyBorder="1" applyAlignment="1">
      <alignment horizontal="center" vertical="center" wrapText="1"/>
    </xf>
    <xf numFmtId="0" fontId="13" fillId="0" borderId="59" xfId="0" applyFont="1" applyBorder="1" applyAlignment="1">
      <alignment horizontal="center" vertical="center" wrapText="1"/>
    </xf>
    <xf numFmtId="0" fontId="33" fillId="8" borderId="68" xfId="0" applyFont="1" applyFill="1" applyBorder="1" applyAlignment="1" applyProtection="1">
      <alignment horizontal="center" vertical="center" wrapText="1"/>
      <protection locked="0"/>
    </xf>
    <xf numFmtId="0" fontId="33" fillId="8" borderId="66" xfId="0" applyFont="1" applyFill="1" applyBorder="1" applyAlignment="1" applyProtection="1">
      <alignment horizontal="center" vertical="center" wrapText="1"/>
      <protection locked="0"/>
    </xf>
    <xf numFmtId="0" fontId="70" fillId="0" borderId="86" xfId="0" applyFont="1" applyBorder="1" applyAlignment="1">
      <alignment horizontal="left" wrapText="1" indent="3"/>
    </xf>
    <xf numFmtId="0" fontId="70" fillId="0" borderId="87" xfId="0" applyFont="1" applyBorder="1" applyAlignment="1">
      <alignment horizontal="left" wrapText="1" indent="3"/>
    </xf>
    <xf numFmtId="0" fontId="70" fillId="0" borderId="88" xfId="0" applyFont="1" applyBorder="1" applyAlignment="1">
      <alignment horizontal="left" wrapText="1" indent="3"/>
    </xf>
    <xf numFmtId="0" fontId="33" fillId="8" borderId="90" xfId="0" applyFont="1" applyFill="1" applyBorder="1" applyAlignment="1" applyProtection="1">
      <alignment horizontal="left" vertical="center" wrapText="1"/>
      <protection locked="0"/>
    </xf>
    <xf numFmtId="0" fontId="33" fillId="8" borderId="84" xfId="0" applyFont="1" applyFill="1" applyBorder="1" applyAlignment="1" applyProtection="1">
      <alignment horizontal="left" vertical="center" wrapText="1"/>
      <protection locked="0"/>
    </xf>
    <xf numFmtId="0" fontId="13" fillId="0" borderId="69" xfId="0" applyFont="1" applyBorder="1" applyAlignment="1">
      <alignment horizontal="left" vertical="center" wrapText="1"/>
    </xf>
    <xf numFmtId="0" fontId="29" fillId="0" borderId="17" xfId="0" applyFont="1" applyBorder="1"/>
    <xf numFmtId="164" fontId="13" fillId="0" borderId="69" xfId="0" applyNumberFormat="1" applyFont="1" applyBorder="1" applyAlignment="1">
      <alignment horizontal="left" vertical="center" wrapText="1"/>
    </xf>
    <xf numFmtId="0" fontId="29" fillId="0" borderId="93" xfId="0" applyFont="1" applyBorder="1" applyAlignment="1">
      <alignment horizontal="center" vertical="center" wrapText="1"/>
    </xf>
    <xf numFmtId="0" fontId="29" fillId="0" borderId="167" xfId="0" applyFont="1" applyBorder="1" applyAlignment="1">
      <alignment horizontal="center" vertical="center" wrapText="1"/>
    </xf>
    <xf numFmtId="0" fontId="29" fillId="0" borderId="168" xfId="0" applyFont="1" applyBorder="1" applyAlignment="1">
      <alignment horizontal="center" vertical="center" wrapText="1"/>
    </xf>
    <xf numFmtId="0" fontId="29" fillId="0" borderId="19" xfId="0" applyFont="1" applyBorder="1"/>
    <xf numFmtId="0" fontId="29" fillId="0" borderId="18" xfId="0" applyFont="1" applyBorder="1"/>
    <xf numFmtId="0" fontId="64" fillId="0" borderId="14" xfId="0" applyFont="1" applyBorder="1" applyAlignment="1">
      <alignment horizontal="left" vertical="center" wrapText="1"/>
    </xf>
    <xf numFmtId="0" fontId="33" fillId="0" borderId="0" xfId="0" applyFont="1" applyAlignment="1"/>
    <xf numFmtId="0" fontId="29" fillId="0" borderId="15" xfId="0" applyFont="1" applyBorder="1"/>
    <xf numFmtId="0" fontId="13" fillId="0" borderId="67" xfId="0" applyFont="1" applyBorder="1" applyAlignment="1">
      <alignment horizontal="center" vertical="center" wrapText="1"/>
    </xf>
    <xf numFmtId="0" fontId="29" fillId="0" borderId="50" xfId="0" applyFont="1" applyBorder="1"/>
    <xf numFmtId="0" fontId="70" fillId="0" borderId="77" xfId="0" applyFont="1" applyBorder="1" applyAlignment="1">
      <alignment horizontal="right" vertical="center" wrapText="1" indent="1"/>
    </xf>
    <xf numFmtId="0" fontId="70" fillId="0" borderId="78" xfId="0" applyFont="1" applyBorder="1" applyAlignment="1">
      <alignment horizontal="right" vertical="center" wrapText="1" indent="1"/>
    </xf>
    <xf numFmtId="0" fontId="70" fillId="0" borderId="83" xfId="0" applyFont="1" applyBorder="1" applyAlignment="1">
      <alignment horizontal="right" vertical="center" wrapText="1" indent="1"/>
    </xf>
    <xf numFmtId="0" fontId="13" fillId="0" borderId="63" xfId="0" applyFont="1" applyBorder="1" applyAlignment="1">
      <alignment horizontal="right" vertical="center" wrapText="1" indent="1"/>
    </xf>
    <xf numFmtId="0" fontId="13" fillId="0" borderId="64" xfId="0" applyFont="1" applyBorder="1" applyAlignment="1">
      <alignment horizontal="right" vertical="center" wrapText="1" indent="1"/>
    </xf>
    <xf numFmtId="0" fontId="13" fillId="0" borderId="79" xfId="0" applyFont="1" applyBorder="1" applyAlignment="1">
      <alignment horizontal="right" vertical="center" wrapText="1" indent="1"/>
    </xf>
    <xf numFmtId="0" fontId="13" fillId="0" borderId="61" xfId="0" applyFont="1" applyBorder="1" applyAlignment="1">
      <alignment horizontal="right" vertical="center" wrapText="1" indent="1"/>
    </xf>
    <xf numFmtId="0" fontId="13" fillId="0" borderId="20" xfId="0" applyFont="1" applyBorder="1" applyAlignment="1">
      <alignment horizontal="right" vertical="center" wrapText="1" indent="1"/>
    </xf>
    <xf numFmtId="0" fontId="13" fillId="0" borderId="46" xfId="0" applyFont="1" applyBorder="1" applyAlignment="1">
      <alignment horizontal="right" vertical="center" wrapText="1" indent="1"/>
    </xf>
    <xf numFmtId="0" fontId="29" fillId="8" borderId="89" xfId="0" applyFont="1" applyFill="1" applyBorder="1" applyAlignment="1" applyProtection="1">
      <alignment horizontal="left" vertical="center" wrapText="1"/>
      <protection locked="0"/>
    </xf>
    <xf numFmtId="0" fontId="29" fillId="8" borderId="71"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left" vertical="center" wrapText="1"/>
      <protection locked="0"/>
    </xf>
    <xf numFmtId="0" fontId="29" fillId="7" borderId="38" xfId="0" applyFont="1" applyFill="1" applyBorder="1" applyAlignment="1" applyProtection="1">
      <alignment horizontal="left"/>
      <protection locked="0"/>
    </xf>
    <xf numFmtId="0" fontId="29" fillId="7" borderId="39" xfId="0" applyFont="1" applyFill="1" applyBorder="1" applyAlignment="1" applyProtection="1">
      <alignment horizontal="left"/>
      <protection locked="0"/>
    </xf>
    <xf numFmtId="0" fontId="68" fillId="8" borderId="37" xfId="1" applyFont="1" applyFill="1" applyBorder="1" applyAlignment="1" applyProtection="1">
      <alignment horizontal="left" vertical="center" wrapText="1"/>
      <protection locked="0"/>
    </xf>
    <xf numFmtId="49" fontId="29" fillId="8" borderId="36" xfId="0" quotePrefix="1" applyNumberFormat="1" applyFont="1" applyFill="1" applyBorder="1" applyAlignment="1" applyProtection="1">
      <alignment horizontal="left" vertical="center" wrapText="1"/>
      <protection locked="0"/>
    </xf>
    <xf numFmtId="0" fontId="29" fillId="4" borderId="166" xfId="0" applyFont="1" applyFill="1" applyBorder="1" applyAlignment="1">
      <alignment horizontal="right" vertical="center" wrapText="1" indent="1"/>
    </xf>
    <xf numFmtId="0" fontId="2" fillId="14" borderId="9" xfId="0" applyFont="1" applyFill="1" applyBorder="1" applyAlignment="1">
      <alignment horizontal="left" vertical="top" wrapText="1"/>
    </xf>
    <xf numFmtId="0" fontId="2" fillId="14" borderId="10" xfId="0" applyFont="1" applyFill="1" applyBorder="1"/>
    <xf numFmtId="0" fontId="2" fillId="14" borderId="0" xfId="0" applyFont="1" applyFill="1" applyAlignment="1"/>
    <xf numFmtId="0" fontId="2" fillId="14" borderId="15" xfId="0" applyFont="1" applyFill="1" applyBorder="1"/>
    <xf numFmtId="0" fontId="29" fillId="8" borderId="40" xfId="0" applyFont="1" applyFill="1" applyBorder="1" applyAlignment="1" applyProtection="1">
      <alignment horizontal="left" vertical="center" wrapText="1"/>
      <protection locked="0"/>
    </xf>
    <xf numFmtId="0" fontId="29" fillId="7" borderId="41" xfId="0" applyFont="1" applyFill="1" applyBorder="1" applyProtection="1">
      <protection locked="0"/>
    </xf>
    <xf numFmtId="0" fontId="29" fillId="7" borderId="42" xfId="0" applyFont="1" applyFill="1" applyBorder="1" applyProtection="1">
      <protection locked="0"/>
    </xf>
    <xf numFmtId="0" fontId="29" fillId="7" borderId="38" xfId="0" applyFont="1" applyFill="1" applyBorder="1" applyProtection="1">
      <protection locked="0"/>
    </xf>
    <xf numFmtId="0" fontId="29" fillId="7" borderId="39" xfId="0" applyFont="1" applyFill="1" applyBorder="1" applyProtection="1">
      <protection locked="0"/>
    </xf>
    <xf numFmtId="0" fontId="29" fillId="8" borderId="36" xfId="0" applyFont="1" applyFill="1" applyBorder="1" applyAlignment="1" applyProtection="1">
      <alignment horizontal="left" vertical="center" wrapText="1"/>
      <protection locked="0"/>
    </xf>
    <xf numFmtId="49" fontId="29" fillId="8" borderId="36" xfId="0" applyNumberFormat="1" applyFont="1" applyFill="1" applyBorder="1" applyAlignment="1" applyProtection="1">
      <alignment horizontal="left" vertical="center" wrapText="1"/>
      <protection locked="0"/>
    </xf>
    <xf numFmtId="0" fontId="13" fillId="4" borderId="176" xfId="0" applyFont="1" applyFill="1" applyBorder="1" applyAlignment="1">
      <alignment horizontal="center" vertical="center" wrapText="1"/>
    </xf>
    <xf numFmtId="0" fontId="13" fillId="4" borderId="163" xfId="0" applyFont="1" applyFill="1" applyBorder="1" applyAlignment="1">
      <alignment horizontal="center" vertical="center" wrapText="1"/>
    </xf>
    <xf numFmtId="0" fontId="13" fillId="4" borderId="164" xfId="0" applyFont="1" applyFill="1" applyBorder="1" applyAlignment="1">
      <alignment horizontal="center" vertical="center" wrapText="1"/>
    </xf>
    <xf numFmtId="49" fontId="29" fillId="8" borderId="37" xfId="0" applyNumberFormat="1" applyFont="1" applyFill="1" applyBorder="1" applyAlignment="1" applyProtection="1">
      <alignment vertical="center" wrapText="1"/>
      <protection locked="0"/>
    </xf>
    <xf numFmtId="49" fontId="29" fillId="7" borderId="38" xfId="0" applyNumberFormat="1" applyFont="1" applyFill="1" applyBorder="1" applyAlignment="1" applyProtection="1">
      <protection locked="0"/>
    </xf>
    <xf numFmtId="49" fontId="29" fillId="7" borderId="39" xfId="0" applyNumberFormat="1" applyFont="1" applyFill="1" applyBorder="1" applyAlignment="1" applyProtection="1">
      <protection locked="0"/>
    </xf>
    <xf numFmtId="0" fontId="71" fillId="0" borderId="14" xfId="0" applyFont="1" applyFill="1" applyBorder="1" applyAlignment="1">
      <alignment horizontal="left" vertical="center"/>
    </xf>
  </cellXfs>
  <cellStyles count="2">
    <cellStyle name="Lien hypertexte" xfId="1" builtinId="8"/>
    <cellStyle name="Normal" xfId="0" builtinId="0"/>
  </cellStyles>
  <dxfs count="223">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s>
  <tableStyles count="0" defaultTableStyle="TableStyleMedium2" defaultPivotStyle="PivotStyleLight16"/>
  <colors>
    <mruColors>
      <color rgb="FF008000"/>
      <color rgb="FFFF3300"/>
      <color rgb="FF7030A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0</xdr:rowOff>
    </xdr:to>
    <xdr:sp macro="" textlink="">
      <xdr:nvSpPr>
        <xdr:cNvPr id="1026" name="Rectangle 2" hidden="1">
          <a:extLst>
            <a:ext uri="{FF2B5EF4-FFF2-40B4-BE49-F238E27FC236}">
              <a16:creationId xmlns:a16="http://schemas.microsoft.com/office/drawing/2014/main" id="{00000000-0008-0000-0000-000002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0</xdr:col>
      <xdr:colOff>161925</xdr:colOff>
      <xdr:row>2</xdr:row>
      <xdr:rowOff>38099</xdr:rowOff>
    </xdr:from>
    <xdr:to>
      <xdr:col>2</xdr:col>
      <xdr:colOff>855009</xdr:colOff>
      <xdr:row>4</xdr:row>
      <xdr:rowOff>95249</xdr:rowOff>
    </xdr:to>
    <xdr:pic>
      <xdr:nvPicPr>
        <xdr:cNvPr id="8" name="Image 7">
          <a:extLst>
            <a:ext uri="{FF2B5EF4-FFF2-40B4-BE49-F238E27FC236}">
              <a16:creationId xmlns:a16="http://schemas.microsoft.com/office/drawing/2014/main" id="{0FD23D77-E0F8-44DF-B868-53B3FE9FE3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333374"/>
          <a:ext cx="1636059" cy="447675"/>
        </a:xfrm>
        <a:prstGeom prst="rect">
          <a:avLst/>
        </a:prstGeom>
      </xdr:spPr>
    </xdr:pic>
    <xdr:clientData/>
  </xdr:twoCellAnchor>
  <xdr:twoCellAnchor editAs="oneCell">
    <xdr:from>
      <xdr:col>0</xdr:col>
      <xdr:colOff>152400</xdr:colOff>
      <xdr:row>4</xdr:row>
      <xdr:rowOff>9525</xdr:rowOff>
    </xdr:from>
    <xdr:to>
      <xdr:col>1</xdr:col>
      <xdr:colOff>666750</xdr:colOff>
      <xdr:row>6</xdr:row>
      <xdr:rowOff>123825</xdr:rowOff>
    </xdr:to>
    <xdr:pic>
      <xdr:nvPicPr>
        <xdr:cNvPr id="6" name="Image 5" descr="G:\5 - Communication\Logos et charte graphique\France 2030\Charte graphique\01_IDENTITE VISUELLE\LOGO\LOGO ROUGE ET BLEU\CMJN\Logotype-rouge-bleu.jpg">
          <a:extLst>
            <a:ext uri="{FF2B5EF4-FFF2-40B4-BE49-F238E27FC236}">
              <a16:creationId xmlns:a16="http://schemas.microsoft.com/office/drawing/2014/main" id="{D1D0D8BC-BB86-4DEE-9446-93DFBECA697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695325"/>
          <a:ext cx="714375" cy="7048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33618</xdr:colOff>
      <xdr:row>0</xdr:row>
      <xdr:rowOff>67235</xdr:rowOff>
    </xdr:from>
    <xdr:to>
      <xdr:col>3</xdr:col>
      <xdr:colOff>302559</xdr:colOff>
      <xdr:row>2</xdr:row>
      <xdr:rowOff>123265</xdr:rowOff>
    </xdr:to>
    <xdr:pic>
      <xdr:nvPicPr>
        <xdr:cNvPr id="6" name="Image 5">
          <a:extLst>
            <a:ext uri="{FF2B5EF4-FFF2-40B4-BE49-F238E27FC236}">
              <a16:creationId xmlns:a16="http://schemas.microsoft.com/office/drawing/2014/main" id="{47AD9063-616C-430A-97F4-5A15413EC91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618" y="67235"/>
          <a:ext cx="1636059" cy="459442"/>
        </a:xfrm>
        <a:prstGeom prst="rect">
          <a:avLst/>
        </a:prstGeom>
      </xdr:spPr>
    </xdr:pic>
    <xdr:clientData/>
  </xdr:twoCellAnchor>
  <xdr:twoCellAnchor editAs="oneCell">
    <xdr:from>
      <xdr:col>1</xdr:col>
      <xdr:colOff>11205</xdr:colOff>
      <xdr:row>2</xdr:row>
      <xdr:rowOff>44822</xdr:rowOff>
    </xdr:from>
    <xdr:to>
      <xdr:col>1</xdr:col>
      <xdr:colOff>582706</xdr:colOff>
      <xdr:row>5</xdr:row>
      <xdr:rowOff>43702</xdr:rowOff>
    </xdr:to>
    <xdr:pic>
      <xdr:nvPicPr>
        <xdr:cNvPr id="5" name="Image 4" descr="G:\5 - Communication\Logos et charte graphique\France 2030\Charte graphique\01_IDENTITE VISUELLE\LOGO\LOGO ROUGE ET BLEU\CMJN\Logotype-rouge-bleu.jpg">
          <a:extLst>
            <a:ext uri="{FF2B5EF4-FFF2-40B4-BE49-F238E27FC236}">
              <a16:creationId xmlns:a16="http://schemas.microsoft.com/office/drawing/2014/main" id="{EFEC198A-50FD-4104-84CB-513F643338F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64" y="448234"/>
          <a:ext cx="571501" cy="603997"/>
        </a:xfrm>
        <a:prstGeom prst="rect">
          <a:avLst/>
        </a:prstGeom>
        <a:noFill/>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AD701"/>
  <sheetViews>
    <sheetView tabSelected="1" zoomScaleNormal="100" zoomScaleSheetLayoutView="100" workbookViewId="0">
      <selection activeCell="B23" sqref="B23"/>
    </sheetView>
  </sheetViews>
  <sheetFormatPr baseColWidth="10" defaultColWidth="0" defaultRowHeight="0" customHeight="1" zeroHeight="1" outlineLevelCol="1" x14ac:dyDescent="0.3"/>
  <cols>
    <col min="1" max="1" width="3" style="81" customWidth="1"/>
    <col min="2" max="2" width="11.21875" style="81" customWidth="1"/>
    <col min="3" max="3" width="27.77734375" style="81" customWidth="1"/>
    <col min="4" max="7" width="11.44140625" style="81" customWidth="1"/>
    <col min="8" max="8" width="15.77734375" style="81" customWidth="1"/>
    <col min="9" max="9" width="2.44140625" style="81" customWidth="1"/>
    <col min="10" max="10" width="13.5546875" style="53" hidden="1" customWidth="1" outlineLevel="1"/>
    <col min="11" max="11" width="2.5546875" style="53" hidden="1" customWidth="1" collapsed="1"/>
    <col min="12" max="30" width="0.5546875" style="53" hidden="1" customWidth="1"/>
    <col min="31" max="16384" width="0.5546875" style="52" hidden="1"/>
  </cols>
  <sheetData>
    <row r="1" spans="1:30" s="28" customFormat="1" ht="14.25" customHeight="1" x14ac:dyDescent="0.3">
      <c r="A1" s="410"/>
      <c r="B1" s="410"/>
      <c r="C1" s="405" t="s">
        <v>172</v>
      </c>
      <c r="D1" s="405"/>
      <c r="E1" s="405"/>
      <c r="F1" s="405"/>
      <c r="G1" s="405"/>
      <c r="H1" s="406">
        <v>2022</v>
      </c>
      <c r="I1" s="83"/>
      <c r="J1" s="26"/>
      <c r="K1" s="27"/>
      <c r="L1" s="27"/>
      <c r="M1" s="27"/>
      <c r="N1" s="27"/>
      <c r="O1" s="27"/>
      <c r="P1" s="27"/>
      <c r="Q1" s="27"/>
      <c r="R1" s="27"/>
      <c r="S1" s="27"/>
      <c r="T1" s="27"/>
      <c r="U1" s="27"/>
      <c r="V1" s="27"/>
      <c r="W1" s="27"/>
      <c r="X1" s="27"/>
      <c r="Y1" s="27"/>
      <c r="Z1" s="27"/>
      <c r="AA1" s="27"/>
      <c r="AB1" s="27"/>
      <c r="AC1" s="27"/>
      <c r="AD1" s="27"/>
    </row>
    <row r="2" spans="1:30" s="28" customFormat="1" ht="9" customHeight="1" x14ac:dyDescent="0.3">
      <c r="A2" s="410"/>
      <c r="B2" s="410"/>
      <c r="C2" s="405"/>
      <c r="D2" s="405"/>
      <c r="E2" s="405"/>
      <c r="F2" s="405"/>
      <c r="G2" s="405"/>
      <c r="H2" s="406"/>
      <c r="I2" s="83"/>
      <c r="J2" s="29"/>
      <c r="K2" s="27"/>
      <c r="L2" s="27"/>
      <c r="M2" s="27"/>
      <c r="N2" s="27"/>
      <c r="O2" s="27"/>
      <c r="P2" s="27"/>
      <c r="Q2" s="27"/>
      <c r="R2" s="27"/>
      <c r="S2" s="27"/>
      <c r="T2" s="27"/>
      <c r="U2" s="27"/>
      <c r="V2" s="27"/>
      <c r="W2" s="27"/>
      <c r="X2" s="27"/>
      <c r="Y2" s="27"/>
      <c r="Z2" s="27"/>
      <c r="AA2" s="27"/>
      <c r="AB2" s="27"/>
      <c r="AC2" s="27"/>
      <c r="AD2" s="27"/>
    </row>
    <row r="3" spans="1:30" s="28" customFormat="1" ht="9" customHeight="1" x14ac:dyDescent="0.3">
      <c r="A3" s="410"/>
      <c r="B3" s="410"/>
      <c r="C3" s="405"/>
      <c r="D3" s="405"/>
      <c r="E3" s="405"/>
      <c r="F3" s="405"/>
      <c r="G3" s="405"/>
      <c r="H3" s="406"/>
      <c r="I3" s="83"/>
      <c r="J3" s="26"/>
      <c r="K3" s="27"/>
      <c r="L3" s="27"/>
      <c r="M3" s="27"/>
      <c r="N3" s="27"/>
      <c r="O3" s="27"/>
      <c r="P3" s="27"/>
      <c r="Q3" s="27"/>
      <c r="R3" s="27"/>
      <c r="S3" s="27"/>
      <c r="T3" s="27"/>
      <c r="U3" s="27"/>
      <c r="V3" s="27"/>
      <c r="W3" s="27"/>
      <c r="X3" s="27"/>
      <c r="Y3" s="27"/>
      <c r="Z3" s="27"/>
      <c r="AA3" s="27"/>
      <c r="AB3" s="27"/>
      <c r="AC3" s="27"/>
      <c r="AD3" s="27"/>
    </row>
    <row r="4" spans="1:30" s="28" customFormat="1" ht="21.75" customHeight="1" x14ac:dyDescent="0.3">
      <c r="A4" s="410"/>
      <c r="B4" s="410"/>
      <c r="C4" s="405"/>
      <c r="D4" s="405"/>
      <c r="E4" s="405"/>
      <c r="F4" s="405"/>
      <c r="G4" s="405"/>
      <c r="H4" s="406"/>
      <c r="I4" s="83"/>
      <c r="J4" s="111" t="s">
        <v>76</v>
      </c>
      <c r="K4" s="27"/>
      <c r="L4" s="27"/>
      <c r="M4" s="27"/>
      <c r="N4" s="27"/>
      <c r="O4" s="27"/>
      <c r="P4" s="27"/>
      <c r="Q4" s="27"/>
      <c r="R4" s="27"/>
      <c r="S4" s="27"/>
      <c r="T4" s="27"/>
      <c r="U4" s="27"/>
      <c r="V4" s="27"/>
      <c r="W4" s="27"/>
      <c r="X4" s="27"/>
      <c r="Y4" s="27"/>
      <c r="Z4" s="27"/>
      <c r="AA4" s="27"/>
      <c r="AB4" s="27"/>
      <c r="AC4" s="27"/>
      <c r="AD4" s="27"/>
    </row>
    <row r="5" spans="1:30" s="31" customFormat="1" ht="36" customHeight="1" x14ac:dyDescent="0.25">
      <c r="A5" s="410"/>
      <c r="B5" s="410"/>
      <c r="C5" s="406" t="s">
        <v>104</v>
      </c>
      <c r="D5" s="406"/>
      <c r="E5" s="406"/>
      <c r="F5" s="406"/>
      <c r="G5" s="406"/>
      <c r="H5" s="113" t="str">
        <f>"ANR-22-EXES-00"&amp;J5</f>
        <v>ANR-22-EXES-00XX</v>
      </c>
      <c r="I5" s="266"/>
      <c r="J5" s="112" t="s">
        <v>77</v>
      </c>
      <c r="K5" s="30"/>
      <c r="L5" s="30"/>
      <c r="M5" s="30"/>
      <c r="N5" s="30"/>
      <c r="O5" s="30"/>
      <c r="P5" s="30"/>
      <c r="Q5" s="30"/>
      <c r="R5" s="30"/>
      <c r="S5" s="30"/>
      <c r="T5" s="30"/>
      <c r="U5" s="30"/>
      <c r="V5" s="30"/>
      <c r="W5" s="30"/>
      <c r="X5" s="30"/>
      <c r="Y5" s="30"/>
      <c r="Z5" s="30"/>
      <c r="AA5" s="30"/>
      <c r="AB5" s="30"/>
      <c r="AC5" s="30"/>
      <c r="AD5" s="30"/>
    </row>
    <row r="6" spans="1:30" s="28" customFormat="1" ht="10.5" customHeight="1" x14ac:dyDescent="0.3">
      <c r="A6" s="82"/>
      <c r="B6" s="83"/>
      <c r="C6" s="83"/>
      <c r="D6" s="83"/>
      <c r="E6" s="83"/>
      <c r="F6" s="83"/>
      <c r="G6" s="83"/>
      <c r="H6" s="83"/>
      <c r="I6" s="83"/>
      <c r="J6" s="32"/>
      <c r="K6" s="33"/>
      <c r="L6" s="33"/>
      <c r="M6" s="27"/>
      <c r="N6" s="27"/>
      <c r="O6" s="27"/>
      <c r="P6" s="27"/>
      <c r="Q6" s="27"/>
      <c r="R6" s="27"/>
      <c r="S6" s="27"/>
      <c r="T6" s="27"/>
      <c r="U6" s="27"/>
      <c r="V6" s="27"/>
      <c r="W6" s="27"/>
      <c r="X6" s="27"/>
      <c r="Y6" s="27"/>
      <c r="Z6" s="27"/>
      <c r="AA6" s="27"/>
      <c r="AB6" s="27"/>
      <c r="AC6" s="27"/>
      <c r="AD6" s="27"/>
    </row>
    <row r="7" spans="1:30" s="37" customFormat="1" ht="36" customHeight="1" x14ac:dyDescent="0.3">
      <c r="A7" s="407" t="s">
        <v>103</v>
      </c>
      <c r="B7" s="407"/>
      <c r="C7" s="407"/>
      <c r="D7" s="407"/>
      <c r="E7" s="407"/>
      <c r="F7" s="407"/>
      <c r="G7" s="407"/>
      <c r="H7" s="407"/>
      <c r="I7" s="255"/>
      <c r="J7" s="34"/>
      <c r="K7" s="35"/>
      <c r="L7" s="35"/>
      <c r="M7" s="36"/>
      <c r="N7" s="36"/>
      <c r="O7" s="36"/>
      <c r="P7" s="36"/>
      <c r="Q7" s="36"/>
      <c r="R7" s="36"/>
      <c r="S7" s="36"/>
      <c r="T7" s="36"/>
      <c r="U7" s="36"/>
      <c r="V7" s="36"/>
      <c r="W7" s="36"/>
      <c r="X7" s="36"/>
      <c r="Y7" s="36"/>
      <c r="Z7" s="36"/>
      <c r="AA7" s="36"/>
      <c r="AB7" s="36"/>
      <c r="AC7" s="36"/>
      <c r="AD7" s="36"/>
    </row>
    <row r="8" spans="1:30" s="28" customFormat="1" ht="72" customHeight="1" x14ac:dyDescent="0.3">
      <c r="A8" s="75"/>
      <c r="B8" s="409" t="s">
        <v>134</v>
      </c>
      <c r="C8" s="409"/>
      <c r="D8" s="409"/>
      <c r="E8" s="409"/>
      <c r="F8" s="409"/>
      <c r="G8" s="409"/>
      <c r="H8" s="409"/>
      <c r="I8" s="257"/>
      <c r="J8" s="32"/>
      <c r="K8" s="33"/>
      <c r="L8" s="33"/>
      <c r="M8" s="27"/>
      <c r="N8" s="27"/>
      <c r="O8" s="27"/>
      <c r="P8" s="27"/>
      <c r="Q8" s="27"/>
      <c r="R8" s="27"/>
      <c r="S8" s="27"/>
      <c r="T8" s="27"/>
      <c r="U8" s="27"/>
      <c r="V8" s="27"/>
      <c r="W8" s="27"/>
      <c r="X8" s="27"/>
      <c r="Y8" s="27"/>
      <c r="Z8" s="27"/>
      <c r="AA8" s="27"/>
      <c r="AB8" s="27"/>
      <c r="AC8" s="27"/>
      <c r="AD8" s="27"/>
    </row>
    <row r="9" spans="1:30" s="86" customFormat="1" ht="15" customHeight="1" x14ac:dyDescent="0.3">
      <c r="A9" s="408" t="s">
        <v>79</v>
      </c>
      <c r="B9" s="408"/>
      <c r="C9" s="408"/>
      <c r="D9" s="408"/>
      <c r="E9" s="408"/>
      <c r="F9" s="408"/>
      <c r="G9" s="408"/>
      <c r="H9" s="408"/>
      <c r="I9" s="256"/>
      <c r="J9" s="38"/>
      <c r="K9" s="39"/>
      <c r="L9" s="39"/>
      <c r="M9" s="87"/>
      <c r="N9" s="87"/>
      <c r="O9" s="87"/>
      <c r="P9" s="87"/>
      <c r="Q9" s="87"/>
      <c r="R9" s="87"/>
      <c r="S9" s="87"/>
      <c r="T9" s="87"/>
      <c r="U9" s="87"/>
      <c r="V9" s="87"/>
      <c r="W9" s="87"/>
      <c r="X9" s="87"/>
      <c r="Y9" s="87"/>
      <c r="Z9" s="87"/>
      <c r="AA9" s="87"/>
      <c r="AB9" s="87"/>
      <c r="AC9" s="87"/>
      <c r="AD9" s="87"/>
    </row>
    <row r="10" spans="1:30" s="28" customFormat="1" ht="27" customHeight="1" x14ac:dyDescent="0.3">
      <c r="A10" s="75"/>
      <c r="B10" s="398" t="s">
        <v>78</v>
      </c>
      <c r="C10" s="398"/>
      <c r="D10" s="398"/>
      <c r="E10" s="398"/>
      <c r="F10" s="398"/>
      <c r="G10" s="398"/>
      <c r="H10" s="398"/>
      <c r="I10" s="258"/>
      <c r="J10" s="32"/>
      <c r="K10" s="33"/>
      <c r="L10" s="33"/>
      <c r="M10" s="27"/>
      <c r="N10" s="27"/>
      <c r="O10" s="27"/>
      <c r="P10" s="27"/>
      <c r="Q10" s="27"/>
      <c r="R10" s="27"/>
      <c r="S10" s="27"/>
      <c r="T10" s="27"/>
      <c r="U10" s="27"/>
      <c r="V10" s="27"/>
      <c r="W10" s="27"/>
      <c r="X10" s="27"/>
      <c r="Y10" s="27"/>
      <c r="Z10" s="27"/>
      <c r="AA10" s="27"/>
      <c r="AB10" s="27"/>
      <c r="AC10" s="27"/>
      <c r="AD10" s="27"/>
    </row>
    <row r="11" spans="1:30" s="28" customFormat="1" ht="28.95" customHeight="1" x14ac:dyDescent="0.3">
      <c r="A11" s="76"/>
      <c r="B11" s="401" t="s">
        <v>164</v>
      </c>
      <c r="C11" s="401"/>
      <c r="D11" s="401"/>
      <c r="E11" s="401"/>
      <c r="F11" s="401"/>
      <c r="G11" s="401"/>
      <c r="H11" s="401"/>
      <c r="I11" s="258"/>
      <c r="J11" s="32"/>
      <c r="K11" s="33"/>
      <c r="L11" s="33"/>
      <c r="M11" s="27"/>
      <c r="N11" s="27"/>
      <c r="O11" s="27"/>
      <c r="P11" s="27"/>
      <c r="Q11" s="27"/>
      <c r="R11" s="27"/>
      <c r="S11" s="27"/>
      <c r="T11" s="27"/>
      <c r="U11" s="27"/>
      <c r="V11" s="27"/>
      <c r="W11" s="27"/>
      <c r="X11" s="27"/>
      <c r="Y11" s="27"/>
      <c r="Z11" s="27"/>
      <c r="AA11" s="27"/>
      <c r="AB11" s="27"/>
      <c r="AC11" s="27"/>
      <c r="AD11" s="27"/>
    </row>
    <row r="12" spans="1:30" s="28" customFormat="1" ht="49.2" customHeight="1" x14ac:dyDescent="0.3">
      <c r="A12" s="75"/>
      <c r="B12" s="412" t="s">
        <v>151</v>
      </c>
      <c r="C12" s="412"/>
      <c r="D12" s="412"/>
      <c r="E12" s="412"/>
      <c r="F12" s="412"/>
      <c r="G12" s="412"/>
      <c r="H12" s="412"/>
      <c r="I12" s="254"/>
      <c r="J12" s="40"/>
      <c r="K12" s="27"/>
      <c r="L12" s="27"/>
      <c r="M12" s="27"/>
      <c r="N12" s="27"/>
      <c r="O12" s="27"/>
      <c r="P12" s="27"/>
      <c r="Q12" s="27"/>
      <c r="R12" s="27"/>
      <c r="S12" s="27"/>
      <c r="T12" s="27"/>
      <c r="U12" s="27"/>
      <c r="V12" s="27"/>
      <c r="W12" s="27"/>
      <c r="X12" s="27"/>
      <c r="Y12" s="27"/>
      <c r="Z12" s="27"/>
      <c r="AA12" s="27"/>
      <c r="AB12" s="27"/>
      <c r="AC12" s="27"/>
      <c r="AD12" s="27"/>
    </row>
    <row r="13" spans="1:30" s="28" customFormat="1" ht="21.6" customHeight="1" x14ac:dyDescent="0.3">
      <c r="A13" s="75"/>
      <c r="B13" s="402" t="s">
        <v>80</v>
      </c>
      <c r="C13" s="398"/>
      <c r="D13" s="398"/>
      <c r="E13" s="398"/>
      <c r="F13" s="398"/>
      <c r="G13" s="398"/>
      <c r="H13" s="398"/>
      <c r="I13" s="258"/>
      <c r="J13" s="40"/>
      <c r="K13" s="27"/>
      <c r="L13" s="27"/>
      <c r="M13" s="27"/>
      <c r="N13" s="27"/>
      <c r="O13" s="27"/>
      <c r="P13" s="27"/>
      <c r="Q13" s="27"/>
      <c r="R13" s="27"/>
      <c r="S13" s="27"/>
      <c r="T13" s="27"/>
      <c r="U13" s="27"/>
      <c r="V13" s="27"/>
      <c r="W13" s="27"/>
      <c r="X13" s="27"/>
      <c r="Y13" s="27"/>
      <c r="Z13" s="27"/>
      <c r="AA13" s="27"/>
      <c r="AB13" s="27"/>
      <c r="AC13" s="27"/>
      <c r="AD13" s="27"/>
    </row>
    <row r="14" spans="1:30" s="104" customFormat="1" ht="15" customHeight="1" x14ac:dyDescent="0.3">
      <c r="A14" s="403" t="s">
        <v>120</v>
      </c>
      <c r="B14" s="403"/>
      <c r="C14" s="403"/>
      <c r="D14" s="403"/>
      <c r="E14" s="403"/>
      <c r="F14" s="403"/>
      <c r="G14" s="403"/>
      <c r="H14" s="403"/>
      <c r="I14" s="249"/>
      <c r="J14" s="105"/>
      <c r="K14" s="106"/>
      <c r="L14" s="106"/>
      <c r="M14" s="106"/>
      <c r="N14" s="106"/>
      <c r="O14" s="106"/>
      <c r="P14" s="106"/>
      <c r="Q14" s="106"/>
      <c r="R14" s="106"/>
      <c r="S14" s="106"/>
      <c r="T14" s="106"/>
      <c r="U14" s="106"/>
      <c r="V14" s="106"/>
      <c r="W14" s="106"/>
      <c r="X14" s="106"/>
      <c r="Y14" s="106"/>
      <c r="Z14" s="106"/>
      <c r="AA14" s="106"/>
      <c r="AB14" s="106"/>
      <c r="AC14" s="106"/>
      <c r="AD14" s="106"/>
    </row>
    <row r="15" spans="1:30" s="28" customFormat="1" ht="45.6" customHeight="1" x14ac:dyDescent="0.3">
      <c r="A15" s="75"/>
      <c r="B15" s="404" t="s">
        <v>169</v>
      </c>
      <c r="C15" s="404"/>
      <c r="D15" s="404"/>
      <c r="E15" s="404"/>
      <c r="F15" s="404"/>
      <c r="G15" s="404"/>
      <c r="H15" s="404"/>
      <c r="I15" s="252"/>
      <c r="J15" s="40"/>
      <c r="K15" s="27"/>
      <c r="L15" s="27"/>
      <c r="M15" s="27"/>
      <c r="N15" s="27"/>
      <c r="O15" s="27"/>
      <c r="P15" s="27"/>
      <c r="Q15" s="27"/>
      <c r="R15" s="27"/>
      <c r="S15" s="27"/>
      <c r="T15" s="27"/>
      <c r="U15" s="27"/>
      <c r="V15" s="27"/>
      <c r="W15" s="27"/>
      <c r="X15" s="27"/>
      <c r="Y15" s="27"/>
      <c r="Z15" s="27"/>
      <c r="AA15" s="27"/>
      <c r="AB15" s="27"/>
      <c r="AC15" s="27"/>
      <c r="AD15" s="27"/>
    </row>
    <row r="16" spans="1:30" s="104" customFormat="1" ht="15" customHeight="1" x14ac:dyDescent="0.3">
      <c r="A16" s="403" t="s">
        <v>106</v>
      </c>
      <c r="B16" s="403"/>
      <c r="C16" s="403"/>
      <c r="D16" s="403"/>
      <c r="E16" s="403"/>
      <c r="F16" s="403"/>
      <c r="G16" s="403"/>
      <c r="H16" s="403"/>
      <c r="I16" s="249"/>
      <c r="J16" s="105"/>
      <c r="K16" s="106"/>
      <c r="L16" s="106"/>
      <c r="M16" s="106"/>
      <c r="N16" s="106"/>
      <c r="O16" s="106"/>
      <c r="P16" s="106"/>
      <c r="Q16" s="106"/>
      <c r="R16" s="106"/>
      <c r="S16" s="106"/>
      <c r="T16" s="106"/>
      <c r="U16" s="106"/>
      <c r="V16" s="106"/>
      <c r="W16" s="106"/>
      <c r="X16" s="106"/>
      <c r="Y16" s="106"/>
      <c r="Z16" s="106"/>
      <c r="AA16" s="106"/>
      <c r="AB16" s="106"/>
      <c r="AC16" s="106"/>
      <c r="AD16" s="106"/>
    </row>
    <row r="17" spans="1:30" s="37" customFormat="1" ht="29.25" customHeight="1" x14ac:dyDescent="0.3">
      <c r="A17" s="114"/>
      <c r="B17" s="411" t="s">
        <v>107</v>
      </c>
      <c r="C17" s="411"/>
      <c r="D17" s="411"/>
      <c r="E17" s="411"/>
      <c r="F17" s="411"/>
      <c r="G17" s="411"/>
      <c r="H17" s="411"/>
      <c r="I17" s="250"/>
      <c r="J17" s="42"/>
      <c r="K17" s="36"/>
      <c r="L17" s="36"/>
      <c r="M17" s="36"/>
      <c r="N17" s="36"/>
      <c r="O17" s="36"/>
      <c r="P17" s="36"/>
      <c r="Q17" s="36"/>
      <c r="R17" s="36"/>
      <c r="S17" s="36"/>
      <c r="T17" s="36"/>
      <c r="U17" s="36"/>
      <c r="V17" s="36"/>
      <c r="W17" s="36"/>
      <c r="X17" s="36"/>
      <c r="Y17" s="36"/>
      <c r="Z17" s="36"/>
      <c r="AA17" s="36"/>
      <c r="AB17" s="36"/>
      <c r="AC17" s="36"/>
      <c r="AD17" s="36"/>
    </row>
    <row r="18" spans="1:30" s="91" customFormat="1" ht="15" customHeight="1" x14ac:dyDescent="0.3">
      <c r="A18" s="88"/>
      <c r="B18" s="382" t="s">
        <v>95</v>
      </c>
      <c r="C18" s="382"/>
      <c r="D18" s="382"/>
      <c r="E18" s="382"/>
      <c r="F18" s="382"/>
      <c r="G18" s="382"/>
      <c r="H18" s="382"/>
      <c r="I18" s="251"/>
      <c r="J18" s="89"/>
      <c r="K18" s="90"/>
      <c r="L18" s="90"/>
      <c r="M18" s="90"/>
      <c r="N18" s="90"/>
      <c r="O18" s="90"/>
      <c r="P18" s="90"/>
      <c r="Q18" s="90"/>
      <c r="R18" s="90"/>
      <c r="S18" s="90"/>
      <c r="T18" s="90"/>
      <c r="U18" s="90"/>
      <c r="V18" s="90"/>
      <c r="W18" s="90"/>
      <c r="X18" s="90"/>
      <c r="Y18" s="90"/>
      <c r="Z18" s="90"/>
      <c r="AA18" s="90"/>
      <c r="AB18" s="90"/>
      <c r="AC18" s="90"/>
      <c r="AD18" s="90"/>
    </row>
    <row r="19" spans="1:30" s="46" customFormat="1" ht="56.55" customHeight="1" x14ac:dyDescent="0.3">
      <c r="A19" s="75"/>
      <c r="B19" s="386" t="s">
        <v>135</v>
      </c>
      <c r="C19" s="395"/>
      <c r="D19" s="395"/>
      <c r="E19" s="395"/>
      <c r="F19" s="395"/>
      <c r="G19" s="395"/>
      <c r="H19" s="395"/>
      <c r="I19" s="253"/>
      <c r="J19" s="44"/>
      <c r="K19" s="45"/>
      <c r="L19" s="45"/>
      <c r="M19" s="45"/>
      <c r="N19" s="45"/>
      <c r="O19" s="45"/>
      <c r="P19" s="45"/>
      <c r="Q19" s="45"/>
      <c r="R19" s="45"/>
      <c r="S19" s="45"/>
      <c r="T19" s="45"/>
      <c r="U19" s="45"/>
      <c r="V19" s="45"/>
      <c r="W19" s="45"/>
      <c r="X19" s="45"/>
      <c r="Y19" s="45"/>
      <c r="Z19" s="45"/>
      <c r="AA19" s="45"/>
      <c r="AB19" s="45"/>
      <c r="AC19" s="45"/>
      <c r="AD19" s="45"/>
    </row>
    <row r="20" spans="1:30" s="93" customFormat="1" ht="15" customHeight="1" x14ac:dyDescent="0.3">
      <c r="A20" s="88"/>
      <c r="B20" s="382" t="s">
        <v>97</v>
      </c>
      <c r="C20" s="382"/>
      <c r="D20" s="382"/>
      <c r="E20" s="382"/>
      <c r="F20" s="382"/>
      <c r="G20" s="382"/>
      <c r="H20" s="382"/>
      <c r="I20" s="251"/>
      <c r="J20" s="92"/>
      <c r="K20" s="55"/>
      <c r="L20" s="55"/>
      <c r="M20" s="55"/>
      <c r="N20" s="55"/>
      <c r="O20" s="55"/>
      <c r="P20" s="55"/>
      <c r="Q20" s="55"/>
      <c r="R20" s="55"/>
      <c r="S20" s="55"/>
      <c r="T20" s="55"/>
      <c r="U20" s="55"/>
      <c r="V20" s="55"/>
      <c r="W20" s="55"/>
      <c r="X20" s="55"/>
      <c r="Y20" s="55"/>
      <c r="Z20" s="55"/>
      <c r="AA20" s="55"/>
      <c r="AB20" s="55"/>
      <c r="AC20" s="55"/>
      <c r="AD20" s="55"/>
    </row>
    <row r="21" spans="1:30" s="46" customFormat="1" ht="46.95" customHeight="1" x14ac:dyDescent="0.3">
      <c r="A21" s="75"/>
      <c r="B21" s="387" t="s">
        <v>152</v>
      </c>
      <c r="C21" s="388"/>
      <c r="D21" s="388"/>
      <c r="E21" s="388"/>
      <c r="F21" s="388"/>
      <c r="G21" s="388"/>
      <c r="H21" s="388"/>
      <c r="I21" s="253"/>
      <c r="J21" s="44"/>
      <c r="K21" s="45"/>
      <c r="L21" s="45"/>
      <c r="M21" s="45"/>
      <c r="N21" s="45"/>
      <c r="O21" s="45"/>
      <c r="P21" s="45"/>
      <c r="Q21" s="45"/>
      <c r="R21" s="45"/>
      <c r="S21" s="45"/>
      <c r="T21" s="45"/>
      <c r="U21" s="45"/>
      <c r="V21" s="45"/>
      <c r="W21" s="45"/>
      <c r="X21" s="45"/>
      <c r="Y21" s="45"/>
      <c r="Z21" s="45"/>
      <c r="AA21" s="45"/>
      <c r="AB21" s="45"/>
      <c r="AC21" s="45"/>
      <c r="AD21" s="45"/>
    </row>
    <row r="22" spans="1:30" s="103" customFormat="1" ht="57" customHeight="1" x14ac:dyDescent="0.3">
      <c r="A22" s="350"/>
      <c r="B22" s="389" t="s">
        <v>174</v>
      </c>
      <c r="C22" s="390"/>
      <c r="D22" s="390"/>
      <c r="E22" s="390"/>
      <c r="F22" s="390"/>
      <c r="G22" s="390"/>
      <c r="H22" s="390"/>
      <c r="I22" s="351"/>
      <c r="J22" s="101"/>
      <c r="K22" s="102"/>
      <c r="L22" s="102"/>
      <c r="M22" s="102"/>
      <c r="N22" s="102"/>
      <c r="O22" s="102"/>
      <c r="P22" s="102"/>
      <c r="Q22" s="102"/>
      <c r="R22" s="102"/>
      <c r="S22" s="102"/>
      <c r="T22" s="102"/>
      <c r="U22" s="102"/>
      <c r="V22" s="102"/>
      <c r="W22" s="102"/>
      <c r="X22" s="102"/>
      <c r="Y22" s="102"/>
      <c r="Z22" s="102"/>
      <c r="AA22" s="102"/>
      <c r="AB22" s="102"/>
      <c r="AC22" s="102"/>
      <c r="AD22" s="102"/>
    </row>
    <row r="23" spans="1:30" s="97" customFormat="1" ht="27" customHeight="1" thickBot="1" x14ac:dyDescent="0.35">
      <c r="A23" s="94"/>
      <c r="B23" s="371"/>
      <c r="C23" s="384" t="s">
        <v>113</v>
      </c>
      <c r="D23" s="384"/>
      <c r="E23" s="384"/>
      <c r="F23" s="384"/>
      <c r="G23" s="384"/>
      <c r="H23" s="384"/>
      <c r="I23" s="267"/>
      <c r="J23" s="95"/>
      <c r="K23" s="96"/>
      <c r="L23" s="96"/>
      <c r="M23" s="96"/>
      <c r="N23" s="96"/>
      <c r="O23" s="96"/>
      <c r="P23" s="96"/>
      <c r="Q23" s="96"/>
      <c r="R23" s="96"/>
      <c r="S23" s="96"/>
      <c r="T23" s="96"/>
      <c r="U23" s="96"/>
      <c r="V23" s="96"/>
      <c r="W23" s="96"/>
      <c r="X23" s="96"/>
      <c r="Y23" s="96"/>
      <c r="Z23" s="96"/>
      <c r="AA23" s="96"/>
      <c r="AB23" s="96"/>
      <c r="AC23" s="96"/>
      <c r="AD23" s="96"/>
    </row>
    <row r="24" spans="1:30" s="110" customFormat="1" ht="18.75" customHeight="1" x14ac:dyDescent="0.25">
      <c r="A24" s="107"/>
      <c r="B24" s="391" t="s">
        <v>136</v>
      </c>
      <c r="C24" s="392"/>
      <c r="D24" s="392"/>
      <c r="E24" s="392"/>
      <c r="F24" s="392"/>
      <c r="G24" s="392"/>
      <c r="H24" s="392"/>
      <c r="I24" s="268"/>
      <c r="J24" s="108"/>
      <c r="K24" s="109"/>
      <c r="L24" s="109"/>
      <c r="M24" s="109"/>
      <c r="N24" s="109"/>
      <c r="O24" s="109"/>
      <c r="P24" s="109"/>
      <c r="Q24" s="109"/>
      <c r="R24" s="109"/>
      <c r="S24" s="109"/>
      <c r="T24" s="109"/>
      <c r="U24" s="109"/>
      <c r="V24" s="109"/>
      <c r="W24" s="109"/>
      <c r="X24" s="109"/>
      <c r="Y24" s="109"/>
      <c r="Z24" s="109"/>
      <c r="AA24" s="109"/>
      <c r="AB24" s="109"/>
      <c r="AC24" s="109"/>
      <c r="AD24" s="109"/>
    </row>
    <row r="25" spans="1:30" s="28" customFormat="1" ht="15" customHeight="1" x14ac:dyDescent="0.3">
      <c r="A25" s="75"/>
      <c r="B25" s="393" t="s">
        <v>85</v>
      </c>
      <c r="C25" s="393"/>
      <c r="D25" s="393"/>
      <c r="E25" s="393"/>
      <c r="F25" s="393"/>
      <c r="G25" s="393"/>
      <c r="H25" s="393"/>
      <c r="I25" s="265"/>
      <c r="J25" s="40"/>
      <c r="K25" s="27"/>
      <c r="L25" s="27"/>
      <c r="M25" s="27"/>
      <c r="N25" s="27"/>
      <c r="O25" s="27"/>
      <c r="P25" s="27"/>
      <c r="Q25" s="27"/>
      <c r="R25" s="27"/>
      <c r="S25" s="27"/>
      <c r="T25" s="27"/>
      <c r="U25" s="27"/>
      <c r="V25" s="27"/>
      <c r="W25" s="27"/>
      <c r="X25" s="27"/>
      <c r="Y25" s="27"/>
      <c r="Z25" s="27"/>
      <c r="AA25" s="27"/>
      <c r="AB25" s="27"/>
      <c r="AC25" s="27"/>
      <c r="AD25" s="27"/>
    </row>
    <row r="26" spans="1:30" s="28" customFormat="1" ht="68.099999999999994" customHeight="1" x14ac:dyDescent="0.3">
      <c r="A26" s="75"/>
      <c r="B26" s="386" t="s">
        <v>165</v>
      </c>
      <c r="C26" s="386"/>
      <c r="D26" s="386"/>
      <c r="E26" s="386"/>
      <c r="F26" s="386"/>
      <c r="G26" s="386"/>
      <c r="H26" s="386"/>
      <c r="I26" s="252"/>
      <c r="J26" s="40"/>
      <c r="K26" s="43"/>
      <c r="L26" s="27"/>
      <c r="M26" s="27"/>
      <c r="N26" s="27"/>
      <c r="O26" s="27"/>
      <c r="P26" s="27"/>
      <c r="Q26" s="27"/>
      <c r="R26" s="27"/>
      <c r="S26" s="27"/>
      <c r="T26" s="27"/>
      <c r="U26" s="27"/>
      <c r="V26" s="27"/>
      <c r="W26" s="27"/>
      <c r="X26" s="27"/>
      <c r="Y26" s="27"/>
      <c r="Z26" s="27"/>
      <c r="AA26" s="27"/>
      <c r="AB26" s="27"/>
      <c r="AC26" s="27"/>
      <c r="AD26" s="27"/>
    </row>
    <row r="27" spans="1:30" s="93" customFormat="1" ht="15" customHeight="1" thickBot="1" x14ac:dyDescent="0.35">
      <c r="A27" s="98"/>
      <c r="C27" s="385" t="s">
        <v>101</v>
      </c>
      <c r="D27" s="385"/>
      <c r="E27" s="385"/>
      <c r="F27" s="385"/>
      <c r="G27" s="385"/>
      <c r="H27" s="385"/>
      <c r="I27" s="269"/>
      <c r="J27" s="92"/>
      <c r="K27" s="55"/>
      <c r="L27" s="55"/>
      <c r="M27" s="55"/>
      <c r="N27" s="55"/>
      <c r="O27" s="55"/>
      <c r="P27" s="55"/>
      <c r="Q27" s="55"/>
      <c r="R27" s="55"/>
      <c r="S27" s="55"/>
      <c r="T27" s="55"/>
      <c r="U27" s="55"/>
      <c r="V27" s="55"/>
      <c r="W27" s="55"/>
      <c r="X27" s="55"/>
      <c r="Y27" s="55"/>
      <c r="Z27" s="55"/>
      <c r="AA27" s="55"/>
      <c r="AB27" s="55"/>
      <c r="AC27" s="55"/>
      <c r="AD27" s="55"/>
    </row>
    <row r="28" spans="1:30" s="222" customFormat="1" ht="75.599999999999994" customHeight="1" x14ac:dyDescent="0.3">
      <c r="A28" s="219"/>
      <c r="B28" s="386" t="s">
        <v>138</v>
      </c>
      <c r="C28" s="386"/>
      <c r="D28" s="386"/>
      <c r="E28" s="386"/>
      <c r="F28" s="386"/>
      <c r="G28" s="386"/>
      <c r="H28" s="386"/>
      <c r="I28" s="252"/>
      <c r="J28" s="220"/>
      <c r="K28" s="221"/>
      <c r="L28" s="221"/>
      <c r="M28" s="221"/>
      <c r="N28" s="221"/>
      <c r="O28" s="221"/>
      <c r="P28" s="221"/>
      <c r="Q28" s="221"/>
      <c r="R28" s="221"/>
      <c r="S28" s="221"/>
      <c r="T28" s="221"/>
      <c r="U28" s="221"/>
      <c r="V28" s="221"/>
      <c r="W28" s="221"/>
      <c r="X28" s="221"/>
      <c r="Y28" s="221"/>
      <c r="Z28" s="221"/>
      <c r="AA28" s="221"/>
      <c r="AB28" s="221"/>
      <c r="AC28" s="221"/>
      <c r="AD28" s="221"/>
    </row>
    <row r="29" spans="1:30" s="28" customFormat="1" ht="30.75" customHeight="1" x14ac:dyDescent="0.3">
      <c r="A29" s="75"/>
      <c r="B29" s="387" t="s">
        <v>132</v>
      </c>
      <c r="C29" s="387"/>
      <c r="D29" s="387"/>
      <c r="E29" s="387"/>
      <c r="F29" s="387"/>
      <c r="G29" s="387"/>
      <c r="H29" s="387"/>
      <c r="I29" s="261"/>
      <c r="J29" s="40"/>
      <c r="K29" s="27"/>
      <c r="L29" s="27"/>
      <c r="M29" s="27"/>
      <c r="N29" s="27"/>
      <c r="O29" s="27"/>
      <c r="P29" s="27"/>
      <c r="Q29" s="27"/>
      <c r="R29" s="27"/>
      <c r="S29" s="27"/>
      <c r="T29" s="27"/>
      <c r="U29" s="27"/>
      <c r="V29" s="27"/>
      <c r="W29" s="27"/>
      <c r="X29" s="27"/>
      <c r="Y29" s="27"/>
      <c r="Z29" s="27"/>
      <c r="AA29" s="27"/>
      <c r="AB29" s="27"/>
      <c r="AC29" s="27"/>
      <c r="AD29" s="27"/>
    </row>
    <row r="30" spans="1:30" s="93" customFormat="1" ht="15" customHeight="1" thickBot="1" x14ac:dyDescent="0.35">
      <c r="A30" s="98"/>
      <c r="C30" s="385" t="s">
        <v>121</v>
      </c>
      <c r="D30" s="385"/>
      <c r="E30" s="385"/>
      <c r="F30" s="385"/>
      <c r="G30" s="385"/>
      <c r="H30" s="385"/>
      <c r="I30" s="269"/>
      <c r="J30" s="92"/>
      <c r="K30" s="55"/>
      <c r="L30" s="55"/>
      <c r="M30" s="55"/>
      <c r="N30" s="55"/>
      <c r="O30" s="55"/>
      <c r="P30" s="55"/>
      <c r="Q30" s="55"/>
      <c r="R30" s="55"/>
      <c r="S30" s="55"/>
      <c r="T30" s="55"/>
      <c r="U30" s="55"/>
      <c r="V30" s="55"/>
      <c r="W30" s="55"/>
      <c r="X30" s="55"/>
      <c r="Y30" s="55"/>
      <c r="Z30" s="55"/>
      <c r="AA30" s="55"/>
      <c r="AB30" s="55"/>
      <c r="AC30" s="55"/>
      <c r="AD30" s="55"/>
    </row>
    <row r="31" spans="1:30" s="222" customFormat="1" ht="127.05" customHeight="1" x14ac:dyDescent="0.3">
      <c r="A31" s="219"/>
      <c r="B31" s="386" t="s">
        <v>170</v>
      </c>
      <c r="C31" s="395"/>
      <c r="D31" s="395"/>
      <c r="E31" s="395"/>
      <c r="F31" s="395"/>
      <c r="G31" s="395"/>
      <c r="H31" s="395"/>
      <c r="I31" s="253"/>
      <c r="J31" s="220"/>
      <c r="K31" s="221"/>
      <c r="L31" s="221"/>
      <c r="M31" s="221"/>
      <c r="N31" s="221"/>
      <c r="O31" s="221"/>
      <c r="P31" s="221"/>
      <c r="Q31" s="221"/>
      <c r="R31" s="221"/>
      <c r="S31" s="221"/>
      <c r="T31" s="221"/>
      <c r="U31" s="221"/>
      <c r="V31" s="221"/>
      <c r="W31" s="221"/>
      <c r="X31" s="221"/>
      <c r="Y31" s="221"/>
      <c r="Z31" s="221"/>
      <c r="AA31" s="221"/>
      <c r="AB31" s="221"/>
      <c r="AC31" s="221"/>
      <c r="AD31" s="221"/>
    </row>
    <row r="32" spans="1:30" s="84" customFormat="1" ht="15" customHeight="1" thickBot="1" x14ac:dyDescent="0.35">
      <c r="A32" s="99"/>
      <c r="C32" s="385" t="s">
        <v>112</v>
      </c>
      <c r="D32" s="385"/>
      <c r="E32" s="385"/>
      <c r="F32" s="385"/>
      <c r="G32" s="385"/>
      <c r="H32" s="385"/>
      <c r="I32" s="269"/>
      <c r="J32" s="85"/>
      <c r="K32" s="54"/>
      <c r="L32" s="54"/>
      <c r="M32" s="54"/>
      <c r="N32" s="54"/>
      <c r="O32" s="54"/>
      <c r="P32" s="54"/>
      <c r="Q32" s="54"/>
      <c r="R32" s="54"/>
      <c r="S32" s="54"/>
      <c r="T32" s="54"/>
      <c r="U32" s="54"/>
      <c r="V32" s="54"/>
      <c r="W32" s="54"/>
      <c r="X32" s="54"/>
      <c r="Y32" s="54"/>
      <c r="Z32" s="54"/>
      <c r="AA32" s="54"/>
      <c r="AB32" s="54"/>
      <c r="AC32" s="54"/>
      <c r="AD32" s="54"/>
    </row>
    <row r="33" spans="1:30" s="225" customFormat="1" ht="28.2" customHeight="1" x14ac:dyDescent="0.3">
      <c r="A33" s="219"/>
      <c r="B33" s="386" t="s">
        <v>167</v>
      </c>
      <c r="C33" s="395"/>
      <c r="D33" s="395"/>
      <c r="E33" s="395"/>
      <c r="F33" s="395"/>
      <c r="G33" s="395"/>
      <c r="H33" s="395"/>
      <c r="I33" s="253"/>
      <c r="J33" s="223"/>
      <c r="K33" s="224"/>
      <c r="L33" s="224"/>
      <c r="M33" s="224"/>
      <c r="N33" s="224"/>
      <c r="O33" s="224"/>
      <c r="P33" s="224"/>
      <c r="Q33" s="224"/>
      <c r="R33" s="224"/>
      <c r="S33" s="224"/>
      <c r="T33" s="224"/>
      <c r="U33" s="224"/>
      <c r="V33" s="224"/>
      <c r="W33" s="224"/>
      <c r="X33" s="224"/>
      <c r="Y33" s="224"/>
      <c r="Z33" s="224"/>
      <c r="AA33" s="224"/>
      <c r="AB33" s="224"/>
      <c r="AC33" s="224"/>
      <c r="AD33" s="224"/>
    </row>
    <row r="34" spans="1:30" s="84" customFormat="1" ht="15" customHeight="1" thickBot="1" x14ac:dyDescent="0.35">
      <c r="A34" s="99"/>
      <c r="C34" s="385" t="s">
        <v>110</v>
      </c>
      <c r="D34" s="385"/>
      <c r="E34" s="385"/>
      <c r="F34" s="385"/>
      <c r="G34" s="385"/>
      <c r="H34" s="385"/>
      <c r="I34" s="269"/>
      <c r="J34" s="85"/>
      <c r="K34" s="54"/>
      <c r="L34" s="54"/>
      <c r="M34" s="54"/>
      <c r="N34" s="54"/>
      <c r="O34" s="54"/>
      <c r="P34" s="54"/>
      <c r="Q34" s="54"/>
      <c r="R34" s="54"/>
      <c r="S34" s="54"/>
      <c r="T34" s="54"/>
      <c r="U34" s="54"/>
      <c r="V34" s="54"/>
      <c r="W34" s="54"/>
      <c r="X34" s="54"/>
      <c r="Y34" s="54"/>
      <c r="Z34" s="54"/>
      <c r="AA34" s="54"/>
      <c r="AB34" s="54"/>
      <c r="AC34" s="54"/>
      <c r="AD34" s="54"/>
    </row>
    <row r="35" spans="1:30" s="225" customFormat="1" ht="58.05" customHeight="1" x14ac:dyDescent="0.3">
      <c r="A35" s="219"/>
      <c r="B35" s="398" t="s">
        <v>166</v>
      </c>
      <c r="C35" s="399"/>
      <c r="D35" s="399"/>
      <c r="E35" s="399"/>
      <c r="F35" s="399"/>
      <c r="G35" s="399"/>
      <c r="H35" s="399"/>
      <c r="I35" s="253"/>
      <c r="J35" s="223"/>
      <c r="K35" s="224"/>
      <c r="L35" s="224"/>
      <c r="M35" s="224"/>
      <c r="N35" s="224"/>
      <c r="O35" s="224"/>
      <c r="P35" s="224"/>
      <c r="Q35" s="224"/>
      <c r="R35" s="224"/>
      <c r="S35" s="224"/>
      <c r="T35" s="224"/>
      <c r="U35" s="224"/>
      <c r="V35" s="224"/>
      <c r="W35" s="224"/>
      <c r="X35" s="224"/>
      <c r="Y35" s="224"/>
      <c r="Z35" s="224"/>
      <c r="AA35" s="224"/>
      <c r="AB35" s="224"/>
      <c r="AC35" s="224"/>
      <c r="AD35" s="224"/>
    </row>
    <row r="36" spans="1:30" s="84" customFormat="1" ht="15" customHeight="1" thickBot="1" x14ac:dyDescent="0.35">
      <c r="A36" s="99"/>
      <c r="C36" s="385" t="s">
        <v>111</v>
      </c>
      <c r="D36" s="385"/>
      <c r="E36" s="385"/>
      <c r="F36" s="385"/>
      <c r="G36" s="385"/>
      <c r="H36" s="385"/>
      <c r="I36" s="269"/>
      <c r="J36" s="85"/>
      <c r="K36" s="54"/>
      <c r="L36" s="54"/>
      <c r="M36" s="54"/>
      <c r="N36" s="54"/>
      <c r="O36" s="54"/>
      <c r="P36" s="54"/>
      <c r="Q36" s="54"/>
      <c r="R36" s="54"/>
      <c r="S36" s="54"/>
      <c r="T36" s="54"/>
      <c r="U36" s="54"/>
      <c r="V36" s="54"/>
      <c r="W36" s="54"/>
      <c r="X36" s="54"/>
      <c r="Y36" s="54"/>
      <c r="Z36" s="54"/>
      <c r="AA36" s="54"/>
      <c r="AB36" s="54"/>
      <c r="AC36" s="54"/>
      <c r="AD36" s="54"/>
    </row>
    <row r="37" spans="1:30" s="28" customFormat="1" ht="15" customHeight="1" x14ac:dyDescent="0.3">
      <c r="A37" s="75"/>
      <c r="B37" s="396" t="s">
        <v>100</v>
      </c>
      <c r="C37" s="396"/>
      <c r="D37" s="396"/>
      <c r="E37" s="396"/>
      <c r="F37" s="396"/>
      <c r="G37" s="396"/>
      <c r="H37" s="396"/>
      <c r="I37" s="260"/>
      <c r="J37" s="40"/>
      <c r="K37" s="27"/>
      <c r="L37" s="27"/>
      <c r="M37" s="27"/>
      <c r="N37" s="27"/>
      <c r="O37" s="27"/>
      <c r="P37" s="27"/>
      <c r="Q37" s="27"/>
      <c r="R37" s="27"/>
      <c r="S37" s="27"/>
      <c r="T37" s="27"/>
      <c r="U37" s="27"/>
      <c r="V37" s="27"/>
      <c r="W37" s="27"/>
      <c r="X37" s="27"/>
      <c r="Y37" s="27"/>
      <c r="Z37" s="27"/>
      <c r="AA37" s="27"/>
      <c r="AB37" s="27"/>
      <c r="AC37" s="27"/>
      <c r="AD37" s="27"/>
    </row>
    <row r="38" spans="1:30" s="28" customFormat="1" ht="93.6" customHeight="1" x14ac:dyDescent="0.3">
      <c r="A38" s="76"/>
      <c r="B38" s="387" t="s">
        <v>94</v>
      </c>
      <c r="C38" s="388"/>
      <c r="D38" s="388"/>
      <c r="E38" s="388"/>
      <c r="F38" s="388"/>
      <c r="G38" s="388"/>
      <c r="H38" s="388"/>
      <c r="I38" s="262"/>
      <c r="J38" s="40"/>
      <c r="K38" s="47"/>
      <c r="L38" s="27"/>
      <c r="M38" s="27"/>
      <c r="N38" s="27"/>
      <c r="O38" s="27"/>
      <c r="P38" s="27"/>
      <c r="Q38" s="27"/>
      <c r="R38" s="27"/>
      <c r="S38" s="27"/>
      <c r="T38" s="27"/>
      <c r="U38" s="27"/>
      <c r="V38" s="27"/>
      <c r="W38" s="27"/>
      <c r="X38" s="27"/>
      <c r="Y38" s="27"/>
      <c r="Z38" s="27"/>
      <c r="AA38" s="27"/>
      <c r="AB38" s="27"/>
      <c r="AC38" s="27"/>
      <c r="AD38" s="27"/>
    </row>
    <row r="39" spans="1:30" s="28" customFormat="1" ht="18.75" customHeight="1" thickBot="1" x14ac:dyDescent="0.35">
      <c r="A39" s="77"/>
      <c r="C39" s="385" t="s">
        <v>139</v>
      </c>
      <c r="D39" s="385"/>
      <c r="E39" s="385"/>
      <c r="F39" s="385"/>
      <c r="G39" s="385"/>
      <c r="H39" s="385"/>
      <c r="I39" s="269"/>
      <c r="J39" s="40"/>
      <c r="K39" s="27"/>
      <c r="L39" s="27"/>
      <c r="M39" s="54"/>
      <c r="N39" s="27"/>
      <c r="O39" s="27"/>
      <c r="P39" s="27"/>
      <c r="Q39" s="27"/>
      <c r="R39" s="27"/>
      <c r="S39" s="27"/>
      <c r="T39" s="27"/>
      <c r="U39" s="27"/>
      <c r="V39" s="27"/>
      <c r="W39" s="27"/>
      <c r="X39" s="27"/>
      <c r="Y39" s="27"/>
      <c r="Z39" s="27"/>
      <c r="AA39" s="27"/>
      <c r="AB39" s="27"/>
      <c r="AC39" s="27"/>
      <c r="AD39" s="27"/>
    </row>
    <row r="40" spans="1:30" s="37" customFormat="1" ht="15" customHeight="1" x14ac:dyDescent="0.3">
      <c r="A40" s="75"/>
      <c r="B40" s="397" t="s">
        <v>98</v>
      </c>
      <c r="C40" s="397"/>
      <c r="D40" s="397"/>
      <c r="E40" s="397"/>
      <c r="F40" s="397"/>
      <c r="G40" s="397"/>
      <c r="H40" s="397"/>
      <c r="I40" s="263"/>
      <c r="J40" s="42"/>
      <c r="K40" s="36"/>
      <c r="L40" s="36"/>
      <c r="M40" s="36"/>
      <c r="N40" s="55"/>
      <c r="O40" s="36"/>
      <c r="P40" s="36"/>
      <c r="Q40" s="36"/>
      <c r="R40" s="36"/>
      <c r="S40" s="36"/>
      <c r="T40" s="36"/>
      <c r="U40" s="36"/>
      <c r="V40" s="36"/>
      <c r="W40" s="36"/>
      <c r="X40" s="36"/>
      <c r="Y40" s="36"/>
      <c r="Z40" s="36"/>
      <c r="AA40" s="36"/>
      <c r="AB40" s="36"/>
      <c r="AC40" s="36"/>
      <c r="AD40" s="36"/>
    </row>
    <row r="41" spans="1:30" s="50" customFormat="1" ht="41.25" customHeight="1" x14ac:dyDescent="0.3">
      <c r="A41" s="75"/>
      <c r="B41" s="388" t="s">
        <v>137</v>
      </c>
      <c r="C41" s="388"/>
      <c r="D41" s="388"/>
      <c r="E41" s="388"/>
      <c r="F41" s="388"/>
      <c r="G41" s="388"/>
      <c r="H41" s="388"/>
      <c r="I41" s="262"/>
      <c r="J41" s="48"/>
      <c r="K41" s="49"/>
      <c r="L41" s="49"/>
      <c r="M41" s="49"/>
      <c r="N41" s="49"/>
      <c r="O41" s="49"/>
      <c r="P41" s="49"/>
      <c r="Q41" s="49"/>
      <c r="R41" s="49"/>
      <c r="S41" s="49"/>
      <c r="T41" s="49"/>
      <c r="U41" s="49"/>
      <c r="V41" s="49"/>
      <c r="W41" s="49"/>
      <c r="X41" s="49"/>
      <c r="Y41" s="49"/>
      <c r="Z41" s="49"/>
      <c r="AA41" s="49"/>
      <c r="AB41" s="49"/>
      <c r="AC41" s="49"/>
      <c r="AD41" s="49"/>
    </row>
    <row r="42" spans="1:30" s="31" customFormat="1" ht="40.5" customHeight="1" x14ac:dyDescent="0.3">
      <c r="A42" s="75"/>
      <c r="B42" s="388" t="s">
        <v>140</v>
      </c>
      <c r="C42" s="388"/>
      <c r="D42" s="388"/>
      <c r="E42" s="388"/>
      <c r="F42" s="388"/>
      <c r="G42" s="388"/>
      <c r="H42" s="388"/>
      <c r="I42" s="262"/>
      <c r="J42" s="41"/>
      <c r="K42" s="30"/>
      <c r="L42" s="30"/>
      <c r="M42" s="30"/>
      <c r="N42" s="30"/>
      <c r="O42" s="30"/>
      <c r="P42" s="30"/>
      <c r="Q42" s="30"/>
      <c r="R42" s="30"/>
      <c r="S42" s="30"/>
      <c r="T42" s="30"/>
      <c r="U42" s="30"/>
      <c r="V42" s="30"/>
      <c r="W42" s="30"/>
      <c r="X42" s="30"/>
      <c r="Y42" s="30"/>
      <c r="Z42" s="30"/>
      <c r="AA42" s="30"/>
      <c r="AB42" s="30"/>
      <c r="AC42" s="30"/>
      <c r="AD42" s="30"/>
    </row>
    <row r="43" spans="1:30" s="84" customFormat="1" ht="15" customHeight="1" x14ac:dyDescent="0.3">
      <c r="A43" s="100"/>
      <c r="B43" s="383" t="s">
        <v>157</v>
      </c>
      <c r="C43" s="383"/>
      <c r="D43" s="383"/>
      <c r="E43" s="383"/>
      <c r="F43" s="383"/>
      <c r="G43" s="383"/>
      <c r="H43" s="383"/>
      <c r="I43" s="264"/>
      <c r="J43" s="85"/>
      <c r="K43" s="54"/>
      <c r="L43" s="54"/>
      <c r="M43" s="54"/>
      <c r="N43" s="54"/>
      <c r="O43" s="54"/>
      <c r="P43" s="54"/>
      <c r="Q43" s="54"/>
      <c r="R43" s="54"/>
      <c r="S43" s="54"/>
      <c r="T43" s="54"/>
      <c r="U43" s="54"/>
      <c r="V43" s="54"/>
      <c r="W43" s="54"/>
      <c r="X43" s="54"/>
      <c r="Y43" s="54"/>
      <c r="Z43" s="54"/>
      <c r="AA43" s="54"/>
      <c r="AB43" s="54"/>
      <c r="AC43" s="54"/>
      <c r="AD43" s="54"/>
    </row>
    <row r="44" spans="1:30" s="26" customFormat="1" ht="60" customHeight="1" x14ac:dyDescent="0.3">
      <c r="A44" s="78"/>
      <c r="B44" s="388" t="s">
        <v>161</v>
      </c>
      <c r="C44" s="400"/>
      <c r="D44" s="400"/>
      <c r="E44" s="400"/>
      <c r="F44" s="400"/>
      <c r="G44" s="400"/>
      <c r="H44" s="400"/>
      <c r="I44" s="319"/>
      <c r="J44" s="40"/>
    </row>
    <row r="45" spans="1:30" s="51" customFormat="1" ht="15" hidden="1" customHeight="1" x14ac:dyDescent="0.3">
      <c r="A45" s="79"/>
      <c r="B45" s="394"/>
      <c r="C45" s="394"/>
      <c r="D45" s="394"/>
      <c r="E45" s="394"/>
      <c r="F45" s="394"/>
      <c r="G45" s="394"/>
      <c r="H45" s="394"/>
      <c r="I45" s="259"/>
    </row>
    <row r="46" spans="1:30" s="51" customFormat="1" ht="14.4" hidden="1" x14ac:dyDescent="0.3">
      <c r="A46" s="79"/>
      <c r="B46" s="79"/>
      <c r="C46" s="79"/>
      <c r="D46" s="79"/>
      <c r="E46" s="79"/>
      <c r="F46" s="79"/>
      <c r="G46" s="79"/>
      <c r="H46" s="79"/>
      <c r="I46" s="79"/>
    </row>
    <row r="47" spans="1:30" s="51" customFormat="1" ht="14.4" hidden="1" x14ac:dyDescent="0.3">
      <c r="A47" s="79"/>
      <c r="B47" s="79"/>
      <c r="C47" s="79"/>
      <c r="D47" s="79"/>
      <c r="E47" s="79"/>
      <c r="F47" s="79"/>
      <c r="G47" s="79"/>
      <c r="H47" s="79"/>
      <c r="I47" s="79"/>
    </row>
    <row r="48" spans="1:30" s="51" customFormat="1" ht="14.4" hidden="1" x14ac:dyDescent="0.3">
      <c r="A48" s="79"/>
      <c r="B48" s="79"/>
      <c r="C48" s="79"/>
      <c r="D48" s="79"/>
      <c r="E48" s="79"/>
      <c r="F48" s="79"/>
      <c r="G48" s="79"/>
      <c r="H48" s="79"/>
      <c r="I48" s="79"/>
    </row>
    <row r="49" spans="1:9" s="51" customFormat="1" ht="14.4" hidden="1" x14ac:dyDescent="0.3">
      <c r="A49" s="79"/>
      <c r="B49" s="79"/>
      <c r="C49" s="79"/>
      <c r="D49" s="79"/>
      <c r="E49" s="79"/>
      <c r="F49" s="79"/>
      <c r="G49" s="79"/>
      <c r="H49" s="79"/>
      <c r="I49" s="79"/>
    </row>
    <row r="50" spans="1:9" s="51" customFormat="1" ht="14.4" hidden="1" x14ac:dyDescent="0.3">
      <c r="A50" s="79"/>
      <c r="B50" s="79"/>
      <c r="C50" s="79"/>
      <c r="D50" s="79"/>
      <c r="E50" s="79"/>
      <c r="F50" s="79"/>
      <c r="G50" s="79"/>
      <c r="H50" s="79"/>
      <c r="I50" s="79"/>
    </row>
    <row r="51" spans="1:9" s="51" customFormat="1" ht="14.4" hidden="1" x14ac:dyDescent="0.3">
      <c r="A51" s="79"/>
      <c r="B51" s="79"/>
      <c r="C51" s="79"/>
      <c r="D51" s="79"/>
      <c r="E51" s="79"/>
      <c r="F51" s="79"/>
      <c r="G51" s="79"/>
      <c r="H51" s="79"/>
      <c r="I51" s="79"/>
    </row>
    <row r="52" spans="1:9" s="51" customFormat="1" ht="14.4" hidden="1" x14ac:dyDescent="0.3">
      <c r="A52" s="79"/>
      <c r="B52" s="79"/>
      <c r="C52" s="79"/>
      <c r="D52" s="79"/>
      <c r="E52" s="79"/>
      <c r="F52" s="79"/>
      <c r="G52" s="79"/>
      <c r="H52" s="79"/>
      <c r="I52" s="79"/>
    </row>
    <row r="53" spans="1:9" s="51" customFormat="1" ht="14.4" hidden="1" x14ac:dyDescent="0.3">
      <c r="A53" s="79"/>
      <c r="B53" s="79"/>
      <c r="C53" s="79"/>
      <c r="D53" s="79"/>
      <c r="E53" s="79"/>
      <c r="F53" s="79"/>
      <c r="G53" s="79"/>
      <c r="H53" s="79"/>
      <c r="I53" s="79"/>
    </row>
    <row r="54" spans="1:9" s="51" customFormat="1" ht="14.4" hidden="1" x14ac:dyDescent="0.3">
      <c r="A54" s="79"/>
      <c r="B54" s="79"/>
      <c r="C54" s="79"/>
      <c r="D54" s="79"/>
      <c r="E54" s="79"/>
      <c r="F54" s="79"/>
      <c r="G54" s="79"/>
      <c r="H54" s="79"/>
      <c r="I54" s="79"/>
    </row>
    <row r="55" spans="1:9" s="51" customFormat="1" ht="14.4" hidden="1" x14ac:dyDescent="0.3">
      <c r="A55" s="79"/>
      <c r="B55" s="79"/>
      <c r="C55" s="79"/>
      <c r="D55" s="79"/>
      <c r="E55" s="79"/>
      <c r="F55" s="79"/>
      <c r="G55" s="79"/>
      <c r="H55" s="79"/>
      <c r="I55" s="79"/>
    </row>
    <row r="56" spans="1:9" s="51" customFormat="1" ht="14.4" hidden="1" x14ac:dyDescent="0.3">
      <c r="A56" s="79"/>
      <c r="B56" s="79"/>
      <c r="C56" s="79"/>
      <c r="D56" s="79"/>
      <c r="E56" s="79"/>
      <c r="F56" s="79"/>
      <c r="G56" s="79"/>
      <c r="H56" s="79"/>
      <c r="I56" s="79"/>
    </row>
    <row r="57" spans="1:9" s="51" customFormat="1" ht="14.4" hidden="1" x14ac:dyDescent="0.3">
      <c r="A57" s="79"/>
      <c r="B57" s="79"/>
      <c r="C57" s="79"/>
      <c r="D57" s="79"/>
      <c r="E57" s="79"/>
      <c r="F57" s="79"/>
      <c r="G57" s="79"/>
      <c r="H57" s="79"/>
      <c r="I57" s="79"/>
    </row>
    <row r="58" spans="1:9" s="51" customFormat="1" ht="14.4" hidden="1" x14ac:dyDescent="0.3">
      <c r="A58" s="79"/>
      <c r="B58" s="79"/>
      <c r="C58" s="79"/>
      <c r="D58" s="79"/>
      <c r="E58" s="79"/>
      <c r="F58" s="79"/>
      <c r="G58" s="79"/>
      <c r="H58" s="79"/>
      <c r="I58" s="79"/>
    </row>
    <row r="59" spans="1:9" s="51" customFormat="1" ht="14.4" hidden="1" x14ac:dyDescent="0.3">
      <c r="A59" s="80"/>
      <c r="B59" s="80"/>
      <c r="C59" s="80"/>
      <c r="D59" s="80"/>
      <c r="E59" s="80"/>
      <c r="F59" s="80"/>
      <c r="G59" s="80"/>
      <c r="H59" s="80"/>
      <c r="I59" s="80"/>
    </row>
    <row r="60" spans="1:9" s="51" customFormat="1" ht="14.4" hidden="1" x14ac:dyDescent="0.3">
      <c r="A60" s="80"/>
      <c r="B60" s="80"/>
      <c r="C60" s="80"/>
      <c r="D60" s="80"/>
      <c r="E60" s="80"/>
      <c r="F60" s="80"/>
      <c r="G60" s="80"/>
      <c r="H60" s="80"/>
      <c r="I60" s="80"/>
    </row>
    <row r="61" spans="1:9" s="51" customFormat="1" ht="14.4" hidden="1" x14ac:dyDescent="0.3">
      <c r="A61" s="80"/>
      <c r="B61" s="80"/>
      <c r="C61" s="80"/>
      <c r="D61" s="80"/>
      <c r="E61" s="80"/>
      <c r="F61" s="80"/>
      <c r="G61" s="80"/>
      <c r="H61" s="80"/>
      <c r="I61" s="80"/>
    </row>
    <row r="62" spans="1:9" s="51" customFormat="1" ht="14.4" hidden="1" x14ac:dyDescent="0.3">
      <c r="A62" s="80"/>
      <c r="B62" s="80"/>
      <c r="C62" s="80"/>
      <c r="D62" s="80"/>
      <c r="E62" s="80"/>
      <c r="F62" s="80"/>
      <c r="G62" s="80"/>
      <c r="H62" s="80"/>
      <c r="I62" s="80"/>
    </row>
    <row r="63" spans="1:9" s="51" customFormat="1" ht="14.4" hidden="1" x14ac:dyDescent="0.3">
      <c r="A63" s="80"/>
      <c r="B63" s="80"/>
      <c r="C63" s="80"/>
      <c r="D63" s="80"/>
      <c r="E63" s="80"/>
      <c r="F63" s="80"/>
      <c r="G63" s="80"/>
      <c r="H63" s="80"/>
      <c r="I63" s="80"/>
    </row>
    <row r="64" spans="1:9" s="51" customFormat="1" ht="14.4" hidden="1" x14ac:dyDescent="0.3">
      <c r="A64" s="80"/>
      <c r="B64" s="80"/>
      <c r="C64" s="80"/>
      <c r="D64" s="80"/>
      <c r="E64" s="80"/>
      <c r="F64" s="80"/>
      <c r="G64" s="80"/>
      <c r="H64" s="80"/>
      <c r="I64" s="80"/>
    </row>
    <row r="65" spans="1:9" s="51" customFormat="1" ht="14.4" hidden="1" x14ac:dyDescent="0.3">
      <c r="A65" s="80"/>
      <c r="B65" s="80"/>
      <c r="C65" s="80"/>
      <c r="D65" s="80"/>
      <c r="E65" s="80"/>
      <c r="F65" s="80"/>
      <c r="G65" s="80"/>
      <c r="H65" s="80"/>
      <c r="I65" s="80"/>
    </row>
    <row r="66" spans="1:9" s="51" customFormat="1" ht="14.4" hidden="1" x14ac:dyDescent="0.3">
      <c r="A66" s="80"/>
      <c r="B66" s="80"/>
      <c r="C66" s="80"/>
      <c r="D66" s="80"/>
      <c r="E66" s="80"/>
      <c r="F66" s="80"/>
      <c r="G66" s="80"/>
      <c r="H66" s="80"/>
      <c r="I66" s="80"/>
    </row>
    <row r="67" spans="1:9" s="51" customFormat="1" ht="14.4" hidden="1" x14ac:dyDescent="0.3">
      <c r="A67" s="80"/>
      <c r="B67" s="80"/>
      <c r="C67" s="80"/>
      <c r="D67" s="80"/>
      <c r="E67" s="80"/>
      <c r="F67" s="80"/>
      <c r="G67" s="80"/>
      <c r="H67" s="80"/>
      <c r="I67" s="80"/>
    </row>
    <row r="68" spans="1:9" s="51" customFormat="1" ht="14.4" hidden="1" x14ac:dyDescent="0.3">
      <c r="A68" s="80"/>
      <c r="B68" s="80"/>
      <c r="C68" s="80"/>
      <c r="D68" s="80"/>
      <c r="E68" s="80"/>
      <c r="F68" s="80"/>
      <c r="G68" s="80"/>
      <c r="H68" s="80"/>
      <c r="I68" s="80"/>
    </row>
    <row r="69" spans="1:9" s="51" customFormat="1" ht="14.4" hidden="1" x14ac:dyDescent="0.3">
      <c r="A69" s="80"/>
      <c r="B69" s="80"/>
      <c r="C69" s="80"/>
      <c r="D69" s="80"/>
      <c r="E69" s="80"/>
      <c r="F69" s="80"/>
      <c r="G69" s="80"/>
      <c r="H69" s="80"/>
      <c r="I69" s="80"/>
    </row>
    <row r="70" spans="1:9" s="51" customFormat="1" ht="14.4" hidden="1" x14ac:dyDescent="0.3">
      <c r="A70" s="80"/>
      <c r="B70" s="80"/>
      <c r="C70" s="80"/>
      <c r="D70" s="80"/>
      <c r="E70" s="80"/>
      <c r="F70" s="80"/>
      <c r="G70" s="80"/>
      <c r="H70" s="80"/>
      <c r="I70" s="80"/>
    </row>
    <row r="71" spans="1:9" s="51" customFormat="1" ht="14.4" hidden="1" x14ac:dyDescent="0.3">
      <c r="A71" s="80"/>
      <c r="B71" s="80"/>
      <c r="C71" s="80"/>
      <c r="D71" s="80"/>
      <c r="E71" s="80"/>
      <c r="F71" s="80"/>
      <c r="G71" s="80"/>
      <c r="H71" s="80"/>
      <c r="I71" s="80"/>
    </row>
    <row r="72" spans="1:9" s="51" customFormat="1" ht="14.4" hidden="1" x14ac:dyDescent="0.3">
      <c r="A72" s="80"/>
      <c r="B72" s="80"/>
      <c r="C72" s="80"/>
      <c r="D72" s="80"/>
      <c r="E72" s="80"/>
      <c r="F72" s="80"/>
      <c r="G72" s="80"/>
      <c r="H72" s="80"/>
      <c r="I72" s="80"/>
    </row>
    <row r="73" spans="1:9" s="51" customFormat="1" ht="14.4" hidden="1" x14ac:dyDescent="0.3">
      <c r="A73" s="80"/>
      <c r="B73" s="80"/>
      <c r="C73" s="80"/>
      <c r="D73" s="80"/>
      <c r="E73" s="80"/>
      <c r="F73" s="80"/>
      <c r="G73" s="80"/>
      <c r="H73" s="80"/>
      <c r="I73" s="80"/>
    </row>
    <row r="74" spans="1:9" s="51" customFormat="1" ht="14.4" hidden="1" x14ac:dyDescent="0.3">
      <c r="A74" s="80"/>
      <c r="B74" s="80"/>
      <c r="C74" s="80"/>
      <c r="D74" s="80"/>
      <c r="E74" s="80"/>
      <c r="F74" s="80"/>
      <c r="G74" s="80"/>
      <c r="H74" s="80"/>
      <c r="I74" s="80"/>
    </row>
    <row r="75" spans="1:9" s="51" customFormat="1" ht="14.4" hidden="1" x14ac:dyDescent="0.3">
      <c r="A75" s="80"/>
      <c r="B75" s="80"/>
      <c r="C75" s="80"/>
      <c r="D75" s="80"/>
      <c r="E75" s="80"/>
      <c r="F75" s="80"/>
      <c r="G75" s="80"/>
      <c r="H75" s="80"/>
      <c r="I75" s="80"/>
    </row>
    <row r="76" spans="1:9" s="51" customFormat="1" ht="14.4" hidden="1" x14ac:dyDescent="0.3">
      <c r="A76" s="80"/>
      <c r="B76" s="80"/>
      <c r="C76" s="80"/>
      <c r="D76" s="80"/>
      <c r="E76" s="80"/>
      <c r="F76" s="80"/>
      <c r="G76" s="80"/>
      <c r="H76" s="80"/>
      <c r="I76" s="80"/>
    </row>
    <row r="77" spans="1:9" s="51" customFormat="1" ht="14.4" hidden="1" x14ac:dyDescent="0.3">
      <c r="A77" s="80"/>
      <c r="B77" s="80"/>
      <c r="C77" s="80"/>
      <c r="D77" s="80"/>
      <c r="E77" s="80"/>
      <c r="F77" s="80"/>
      <c r="G77" s="80"/>
      <c r="H77" s="80"/>
      <c r="I77" s="80"/>
    </row>
    <row r="78" spans="1:9" s="51" customFormat="1" ht="14.4" hidden="1" x14ac:dyDescent="0.3">
      <c r="A78" s="80"/>
      <c r="B78" s="80"/>
      <c r="C78" s="80"/>
      <c r="D78" s="80"/>
      <c r="E78" s="80"/>
      <c r="F78" s="80"/>
      <c r="G78" s="80"/>
      <c r="H78" s="80"/>
      <c r="I78" s="80"/>
    </row>
    <row r="79" spans="1:9" s="51" customFormat="1" ht="14.4" hidden="1" x14ac:dyDescent="0.3">
      <c r="A79" s="80"/>
      <c r="B79" s="80"/>
      <c r="C79" s="80"/>
      <c r="D79" s="80"/>
      <c r="E79" s="80"/>
      <c r="F79" s="80"/>
      <c r="G79" s="80"/>
      <c r="H79" s="80"/>
      <c r="I79" s="80"/>
    </row>
    <row r="80" spans="1:9" s="51" customFormat="1" ht="14.4" hidden="1" x14ac:dyDescent="0.3">
      <c r="A80" s="80"/>
      <c r="B80" s="80"/>
      <c r="C80" s="80"/>
      <c r="D80" s="80"/>
      <c r="E80" s="80"/>
      <c r="F80" s="80"/>
      <c r="G80" s="80"/>
      <c r="H80" s="80"/>
      <c r="I80" s="80"/>
    </row>
    <row r="81" spans="1:9" s="51" customFormat="1" ht="14.4" hidden="1" x14ac:dyDescent="0.3">
      <c r="A81" s="80"/>
      <c r="B81" s="80"/>
      <c r="C81" s="80"/>
      <c r="D81" s="80"/>
      <c r="E81" s="80"/>
      <c r="F81" s="80"/>
      <c r="G81" s="80"/>
      <c r="H81" s="80"/>
      <c r="I81" s="80"/>
    </row>
    <row r="82" spans="1:9" s="51" customFormat="1" ht="14.4" hidden="1" x14ac:dyDescent="0.3">
      <c r="A82" s="80"/>
      <c r="B82" s="80"/>
      <c r="C82" s="80"/>
      <c r="D82" s="80"/>
      <c r="E82" s="80"/>
      <c r="F82" s="80"/>
      <c r="G82" s="80"/>
      <c r="H82" s="80"/>
      <c r="I82" s="80"/>
    </row>
    <row r="83" spans="1:9" s="51" customFormat="1" ht="14.4" hidden="1" x14ac:dyDescent="0.3">
      <c r="A83" s="80"/>
      <c r="B83" s="80"/>
      <c r="C83" s="80"/>
      <c r="D83" s="80"/>
      <c r="E83" s="80"/>
      <c r="F83" s="80"/>
      <c r="G83" s="80"/>
      <c r="H83" s="80"/>
      <c r="I83" s="80"/>
    </row>
    <row r="84" spans="1:9" s="51" customFormat="1" ht="14.4" hidden="1" x14ac:dyDescent="0.3">
      <c r="A84" s="80"/>
      <c r="B84" s="80"/>
      <c r="C84" s="80"/>
      <c r="D84" s="80"/>
      <c r="E84" s="80"/>
      <c r="F84" s="80"/>
      <c r="G84" s="80"/>
      <c r="H84" s="80"/>
      <c r="I84" s="80"/>
    </row>
    <row r="85" spans="1:9" s="51" customFormat="1" ht="14.4" hidden="1" x14ac:dyDescent="0.3">
      <c r="A85" s="80"/>
      <c r="B85" s="80"/>
      <c r="C85" s="80"/>
      <c r="D85" s="80"/>
      <c r="E85" s="80"/>
      <c r="F85" s="80"/>
      <c r="G85" s="80"/>
      <c r="H85" s="80"/>
      <c r="I85" s="80"/>
    </row>
    <row r="86" spans="1:9" s="51" customFormat="1" ht="14.4" hidden="1" x14ac:dyDescent="0.3">
      <c r="A86" s="80"/>
      <c r="B86" s="80"/>
      <c r="C86" s="80"/>
      <c r="D86" s="80"/>
      <c r="E86" s="80"/>
      <c r="F86" s="80"/>
      <c r="G86" s="80"/>
      <c r="H86" s="80"/>
      <c r="I86" s="80"/>
    </row>
    <row r="87" spans="1:9" s="51" customFormat="1" ht="14.4" hidden="1" x14ac:dyDescent="0.3">
      <c r="A87" s="80"/>
      <c r="B87" s="80"/>
      <c r="C87" s="80"/>
      <c r="D87" s="80"/>
      <c r="E87" s="80"/>
      <c r="F87" s="80"/>
      <c r="G87" s="80"/>
      <c r="H87" s="80"/>
      <c r="I87" s="80"/>
    </row>
    <row r="88" spans="1:9" s="51" customFormat="1" ht="14.4" hidden="1" x14ac:dyDescent="0.3">
      <c r="A88" s="80"/>
      <c r="B88" s="80"/>
      <c r="C88" s="80"/>
      <c r="D88" s="80"/>
      <c r="E88" s="80"/>
      <c r="F88" s="80"/>
      <c r="G88" s="80"/>
      <c r="H88" s="80"/>
      <c r="I88" s="80"/>
    </row>
    <row r="89" spans="1:9" s="51" customFormat="1" ht="14.4" hidden="1" x14ac:dyDescent="0.3">
      <c r="A89" s="80"/>
      <c r="B89" s="80"/>
      <c r="C89" s="80"/>
      <c r="D89" s="80"/>
      <c r="E89" s="80"/>
      <c r="F89" s="80"/>
      <c r="G89" s="80"/>
      <c r="H89" s="80"/>
      <c r="I89" s="80"/>
    </row>
    <row r="90" spans="1:9" s="51" customFormat="1" ht="14.4" hidden="1" x14ac:dyDescent="0.3">
      <c r="A90" s="80"/>
      <c r="B90" s="80"/>
      <c r="C90" s="80"/>
      <c r="D90" s="80"/>
      <c r="E90" s="80"/>
      <c r="F90" s="80"/>
      <c r="G90" s="80"/>
      <c r="H90" s="80"/>
      <c r="I90" s="80"/>
    </row>
    <row r="91" spans="1:9" s="51" customFormat="1" ht="14.4" hidden="1" x14ac:dyDescent="0.3">
      <c r="A91" s="80"/>
      <c r="B91" s="80"/>
      <c r="C91" s="80"/>
      <c r="D91" s="80"/>
      <c r="E91" s="80"/>
      <c r="F91" s="80"/>
      <c r="G91" s="80"/>
      <c r="H91" s="80"/>
      <c r="I91" s="80"/>
    </row>
    <row r="92" spans="1:9" s="51" customFormat="1" ht="14.4" hidden="1" x14ac:dyDescent="0.3">
      <c r="A92" s="80"/>
      <c r="B92" s="80"/>
      <c r="C92" s="80"/>
      <c r="D92" s="80"/>
      <c r="E92" s="80"/>
      <c r="F92" s="80"/>
      <c r="G92" s="80"/>
      <c r="H92" s="80"/>
      <c r="I92" s="80"/>
    </row>
    <row r="93" spans="1:9" s="51" customFormat="1" ht="14.4" hidden="1" x14ac:dyDescent="0.3">
      <c r="A93" s="80"/>
      <c r="B93" s="80"/>
      <c r="C93" s="80"/>
      <c r="D93" s="80"/>
      <c r="E93" s="80"/>
      <c r="F93" s="80"/>
      <c r="G93" s="80"/>
      <c r="H93" s="80"/>
      <c r="I93" s="80"/>
    </row>
    <row r="94" spans="1:9" s="51" customFormat="1" ht="14.4" hidden="1" x14ac:dyDescent="0.3">
      <c r="A94" s="80"/>
      <c r="B94" s="80"/>
      <c r="C94" s="80"/>
      <c r="D94" s="80"/>
      <c r="E94" s="80"/>
      <c r="F94" s="80"/>
      <c r="G94" s="80"/>
      <c r="H94" s="80"/>
      <c r="I94" s="80"/>
    </row>
    <row r="95" spans="1:9" s="51" customFormat="1" ht="14.4" hidden="1" x14ac:dyDescent="0.3">
      <c r="A95" s="80"/>
      <c r="B95" s="80"/>
      <c r="C95" s="80"/>
      <c r="D95" s="80"/>
      <c r="E95" s="80"/>
      <c r="F95" s="80"/>
      <c r="G95" s="80"/>
      <c r="H95" s="80"/>
      <c r="I95" s="80"/>
    </row>
    <row r="96" spans="1:9" s="51" customFormat="1" ht="14.4" hidden="1" x14ac:dyDescent="0.3">
      <c r="A96" s="80"/>
      <c r="B96" s="80"/>
      <c r="C96" s="80"/>
      <c r="D96" s="80"/>
      <c r="E96" s="80"/>
      <c r="F96" s="80"/>
      <c r="G96" s="80"/>
      <c r="H96" s="80"/>
      <c r="I96" s="80"/>
    </row>
    <row r="97" spans="1:9" s="51" customFormat="1" ht="14.4" hidden="1" x14ac:dyDescent="0.3">
      <c r="A97" s="80"/>
      <c r="B97" s="80"/>
      <c r="C97" s="80"/>
      <c r="D97" s="80"/>
      <c r="E97" s="80"/>
      <c r="F97" s="80"/>
      <c r="G97" s="80"/>
      <c r="H97" s="80"/>
      <c r="I97" s="80"/>
    </row>
    <row r="98" spans="1:9" s="51" customFormat="1" ht="14.4" hidden="1" x14ac:dyDescent="0.3">
      <c r="A98" s="80"/>
      <c r="B98" s="80"/>
      <c r="C98" s="80"/>
      <c r="D98" s="80"/>
      <c r="E98" s="80"/>
      <c r="F98" s="80"/>
      <c r="G98" s="80"/>
      <c r="H98" s="80"/>
      <c r="I98" s="80"/>
    </row>
    <row r="99" spans="1:9" s="51" customFormat="1" ht="14.4" hidden="1" x14ac:dyDescent="0.3">
      <c r="A99" s="80"/>
      <c r="B99" s="80"/>
      <c r="C99" s="80"/>
      <c r="D99" s="80"/>
      <c r="E99" s="80"/>
      <c r="F99" s="80"/>
      <c r="G99" s="80"/>
      <c r="H99" s="80"/>
      <c r="I99" s="80"/>
    </row>
    <row r="100" spans="1:9" s="51" customFormat="1" ht="14.4" hidden="1" x14ac:dyDescent="0.3">
      <c r="A100" s="80"/>
      <c r="B100" s="80"/>
      <c r="C100" s="80"/>
      <c r="D100" s="80"/>
      <c r="E100" s="80"/>
      <c r="F100" s="80"/>
      <c r="G100" s="80"/>
      <c r="H100" s="80"/>
      <c r="I100" s="80"/>
    </row>
    <row r="101" spans="1:9" s="51" customFormat="1" ht="14.4" hidden="1" x14ac:dyDescent="0.3">
      <c r="A101" s="80"/>
      <c r="B101" s="80"/>
      <c r="C101" s="80"/>
      <c r="D101" s="80"/>
      <c r="E101" s="80"/>
      <c r="F101" s="80"/>
      <c r="G101" s="80"/>
      <c r="H101" s="80"/>
      <c r="I101" s="80"/>
    </row>
    <row r="102" spans="1:9" s="51" customFormat="1" ht="14.4" hidden="1" x14ac:dyDescent="0.3">
      <c r="A102" s="80"/>
      <c r="B102" s="80"/>
      <c r="C102" s="80"/>
      <c r="D102" s="80"/>
      <c r="E102" s="80"/>
      <c r="F102" s="80"/>
      <c r="G102" s="80"/>
      <c r="H102" s="80"/>
      <c r="I102" s="80"/>
    </row>
    <row r="103" spans="1:9" s="51" customFormat="1" ht="14.4" hidden="1" x14ac:dyDescent="0.3">
      <c r="A103" s="80"/>
      <c r="B103" s="80"/>
      <c r="C103" s="80"/>
      <c r="D103" s="80"/>
      <c r="E103" s="80"/>
      <c r="F103" s="80"/>
      <c r="G103" s="80"/>
      <c r="H103" s="80"/>
      <c r="I103" s="80"/>
    </row>
    <row r="104" spans="1:9" s="51" customFormat="1" ht="14.4" hidden="1" x14ac:dyDescent="0.3">
      <c r="A104" s="80"/>
      <c r="B104" s="80"/>
      <c r="C104" s="80"/>
      <c r="D104" s="80"/>
      <c r="E104" s="80"/>
      <c r="F104" s="80"/>
      <c r="G104" s="80"/>
      <c r="H104" s="80"/>
      <c r="I104" s="80"/>
    </row>
    <row r="105" spans="1:9" s="51" customFormat="1" ht="14.4" hidden="1" x14ac:dyDescent="0.3">
      <c r="A105" s="80"/>
      <c r="B105" s="80"/>
      <c r="C105" s="80"/>
      <c r="D105" s="80"/>
      <c r="E105" s="80"/>
      <c r="F105" s="80"/>
      <c r="G105" s="80"/>
      <c r="H105" s="80"/>
      <c r="I105" s="80"/>
    </row>
    <row r="106" spans="1:9" s="51" customFormat="1" ht="14.4" hidden="1" x14ac:dyDescent="0.3">
      <c r="A106" s="80"/>
      <c r="B106" s="80"/>
      <c r="C106" s="80"/>
      <c r="D106" s="80"/>
      <c r="E106" s="80"/>
      <c r="F106" s="80"/>
      <c r="G106" s="80"/>
      <c r="H106" s="80"/>
      <c r="I106" s="80"/>
    </row>
    <row r="107" spans="1:9" s="51" customFormat="1" ht="14.4" hidden="1" x14ac:dyDescent="0.3">
      <c r="A107" s="80"/>
      <c r="B107" s="80"/>
      <c r="C107" s="80"/>
      <c r="D107" s="80"/>
      <c r="E107" s="80"/>
      <c r="F107" s="80"/>
      <c r="G107" s="80"/>
      <c r="H107" s="80"/>
      <c r="I107" s="80"/>
    </row>
    <row r="108" spans="1:9" s="51" customFormat="1" ht="14.4" hidden="1" x14ac:dyDescent="0.3">
      <c r="A108" s="80"/>
      <c r="B108" s="80"/>
      <c r="C108" s="80"/>
      <c r="D108" s="80"/>
      <c r="E108" s="80"/>
      <c r="F108" s="80"/>
      <c r="G108" s="80"/>
      <c r="H108" s="80"/>
      <c r="I108" s="80"/>
    </row>
    <row r="109" spans="1:9" s="51" customFormat="1" ht="14.4" hidden="1" x14ac:dyDescent="0.3">
      <c r="A109" s="80"/>
      <c r="B109" s="80"/>
      <c r="C109" s="80"/>
      <c r="D109" s="80"/>
      <c r="E109" s="80"/>
      <c r="F109" s="80"/>
      <c r="G109" s="80"/>
      <c r="H109" s="80"/>
      <c r="I109" s="80"/>
    </row>
    <row r="110" spans="1:9" s="51" customFormat="1" ht="14.4" hidden="1" x14ac:dyDescent="0.3">
      <c r="A110" s="80"/>
      <c r="B110" s="80"/>
      <c r="C110" s="80"/>
      <c r="D110" s="80"/>
      <c r="E110" s="80"/>
      <c r="F110" s="80"/>
      <c r="G110" s="80"/>
      <c r="H110" s="80"/>
      <c r="I110" s="80"/>
    </row>
    <row r="111" spans="1:9" s="51" customFormat="1" ht="14.4" hidden="1" x14ac:dyDescent="0.3">
      <c r="A111" s="80"/>
      <c r="B111" s="80"/>
      <c r="C111" s="80"/>
      <c r="D111" s="80"/>
      <c r="E111" s="80"/>
      <c r="F111" s="80"/>
      <c r="G111" s="80"/>
      <c r="H111" s="80"/>
      <c r="I111" s="80"/>
    </row>
    <row r="112" spans="1:9" s="51" customFormat="1" ht="14.4" hidden="1" x14ac:dyDescent="0.3">
      <c r="A112" s="80"/>
      <c r="B112" s="80"/>
      <c r="C112" s="80"/>
      <c r="D112" s="80"/>
      <c r="E112" s="80"/>
      <c r="F112" s="80"/>
      <c r="G112" s="80"/>
      <c r="H112" s="80"/>
      <c r="I112" s="80"/>
    </row>
    <row r="113" spans="1:9" s="51" customFormat="1" ht="14.4" hidden="1" x14ac:dyDescent="0.3">
      <c r="A113" s="80"/>
      <c r="B113" s="80"/>
      <c r="C113" s="80"/>
      <c r="D113" s="80"/>
      <c r="E113" s="80"/>
      <c r="F113" s="80"/>
      <c r="G113" s="80"/>
      <c r="H113" s="80"/>
      <c r="I113" s="80"/>
    </row>
    <row r="114" spans="1:9" s="51" customFormat="1" ht="14.4" hidden="1" x14ac:dyDescent="0.3">
      <c r="A114" s="80"/>
      <c r="B114" s="80"/>
      <c r="C114" s="80"/>
      <c r="D114" s="80"/>
      <c r="E114" s="80"/>
      <c r="F114" s="80"/>
      <c r="G114" s="80"/>
      <c r="H114" s="80"/>
      <c r="I114" s="80"/>
    </row>
    <row r="115" spans="1:9" s="51" customFormat="1" ht="14.4" hidden="1" x14ac:dyDescent="0.3">
      <c r="A115" s="80"/>
      <c r="B115" s="80"/>
      <c r="C115" s="80"/>
      <c r="D115" s="80"/>
      <c r="E115" s="80"/>
      <c r="F115" s="80"/>
      <c r="G115" s="80"/>
      <c r="H115" s="80"/>
      <c r="I115" s="80"/>
    </row>
    <row r="116" spans="1:9" s="51" customFormat="1" ht="14.4" hidden="1" x14ac:dyDescent="0.3">
      <c r="A116" s="80"/>
      <c r="B116" s="80"/>
      <c r="C116" s="80"/>
      <c r="D116" s="80"/>
      <c r="E116" s="80"/>
      <c r="F116" s="80"/>
      <c r="G116" s="80"/>
      <c r="H116" s="80"/>
      <c r="I116" s="80"/>
    </row>
    <row r="117" spans="1:9" s="51" customFormat="1" ht="14.4" hidden="1" x14ac:dyDescent="0.3">
      <c r="A117" s="80"/>
      <c r="B117" s="80"/>
      <c r="C117" s="80"/>
      <c r="D117" s="80"/>
      <c r="E117" s="80"/>
      <c r="F117" s="80"/>
      <c r="G117" s="80"/>
      <c r="H117" s="80"/>
      <c r="I117" s="80"/>
    </row>
    <row r="118" spans="1:9" s="51" customFormat="1" ht="14.4" hidden="1" x14ac:dyDescent="0.3">
      <c r="A118" s="80"/>
      <c r="B118" s="80"/>
      <c r="C118" s="80"/>
      <c r="D118" s="80"/>
      <c r="E118" s="80"/>
      <c r="F118" s="80"/>
      <c r="G118" s="80"/>
      <c r="H118" s="80"/>
      <c r="I118" s="80"/>
    </row>
    <row r="119" spans="1:9" s="51" customFormat="1" ht="14.4" hidden="1" x14ac:dyDescent="0.3">
      <c r="A119" s="80"/>
      <c r="B119" s="80"/>
      <c r="C119" s="80"/>
      <c r="D119" s="80"/>
      <c r="E119" s="80"/>
      <c r="F119" s="80"/>
      <c r="G119" s="80"/>
      <c r="H119" s="80"/>
      <c r="I119" s="80"/>
    </row>
    <row r="120" spans="1:9" s="51" customFormat="1" ht="14.4" hidden="1" x14ac:dyDescent="0.3">
      <c r="A120" s="80"/>
      <c r="B120" s="80"/>
      <c r="C120" s="80"/>
      <c r="D120" s="80"/>
      <c r="E120" s="80"/>
      <c r="F120" s="80"/>
      <c r="G120" s="80"/>
      <c r="H120" s="80"/>
      <c r="I120" s="80"/>
    </row>
    <row r="121" spans="1:9" s="51" customFormat="1" ht="14.4" hidden="1" x14ac:dyDescent="0.3">
      <c r="A121" s="80"/>
      <c r="B121" s="80"/>
      <c r="C121" s="80"/>
      <c r="D121" s="80"/>
      <c r="E121" s="80"/>
      <c r="F121" s="80"/>
      <c r="G121" s="80"/>
      <c r="H121" s="80"/>
      <c r="I121" s="80"/>
    </row>
    <row r="122" spans="1:9" s="51" customFormat="1" ht="14.4" hidden="1" x14ac:dyDescent="0.3">
      <c r="A122" s="80"/>
      <c r="B122" s="80"/>
      <c r="C122" s="80"/>
      <c r="D122" s="80"/>
      <c r="E122" s="80"/>
      <c r="F122" s="80"/>
      <c r="G122" s="80"/>
      <c r="H122" s="80"/>
      <c r="I122" s="80"/>
    </row>
    <row r="123" spans="1:9" s="51" customFormat="1" ht="14.4" hidden="1" x14ac:dyDescent="0.3">
      <c r="A123" s="80"/>
      <c r="B123" s="80"/>
      <c r="C123" s="80"/>
      <c r="D123" s="80"/>
      <c r="E123" s="80"/>
      <c r="F123" s="80"/>
      <c r="G123" s="80"/>
      <c r="H123" s="80"/>
      <c r="I123" s="80"/>
    </row>
    <row r="124" spans="1:9" s="51" customFormat="1" ht="14.4" hidden="1" x14ac:dyDescent="0.3">
      <c r="A124" s="80"/>
      <c r="B124" s="80"/>
      <c r="C124" s="80"/>
      <c r="D124" s="80"/>
      <c r="E124" s="80"/>
      <c r="F124" s="80"/>
      <c r="G124" s="80"/>
      <c r="H124" s="80"/>
      <c r="I124" s="80"/>
    </row>
    <row r="125" spans="1:9" s="51" customFormat="1" ht="14.4" hidden="1" x14ac:dyDescent="0.3">
      <c r="A125" s="80"/>
      <c r="B125" s="80"/>
      <c r="C125" s="80"/>
      <c r="D125" s="80"/>
      <c r="E125" s="80"/>
      <c r="F125" s="80"/>
      <c r="G125" s="80"/>
      <c r="H125" s="80"/>
      <c r="I125" s="80"/>
    </row>
    <row r="126" spans="1:9" s="51" customFormat="1" ht="14.4" hidden="1" x14ac:dyDescent="0.3">
      <c r="A126" s="80"/>
      <c r="B126" s="80"/>
      <c r="C126" s="80"/>
      <c r="D126" s="80"/>
      <c r="E126" s="80"/>
      <c r="F126" s="80"/>
      <c r="G126" s="80"/>
      <c r="H126" s="80"/>
      <c r="I126" s="80"/>
    </row>
    <row r="127" spans="1:9" s="51" customFormat="1" ht="14.4" hidden="1" x14ac:dyDescent="0.3">
      <c r="A127" s="80"/>
      <c r="B127" s="80"/>
      <c r="C127" s="80"/>
      <c r="D127" s="80"/>
      <c r="E127" s="80"/>
      <c r="F127" s="80"/>
      <c r="G127" s="80"/>
      <c r="H127" s="80"/>
      <c r="I127" s="80"/>
    </row>
    <row r="128" spans="1:9" s="51" customFormat="1" ht="14.4" hidden="1" x14ac:dyDescent="0.3">
      <c r="A128" s="80"/>
      <c r="B128" s="80"/>
      <c r="C128" s="80"/>
      <c r="D128" s="80"/>
      <c r="E128" s="80"/>
      <c r="F128" s="80"/>
      <c r="G128" s="80"/>
      <c r="H128" s="80"/>
      <c r="I128" s="80"/>
    </row>
    <row r="129" spans="1:9" s="51" customFormat="1" ht="14.4" hidden="1" x14ac:dyDescent="0.3">
      <c r="A129" s="80"/>
      <c r="B129" s="80"/>
      <c r="C129" s="80"/>
      <c r="D129" s="80"/>
      <c r="E129" s="80"/>
      <c r="F129" s="80"/>
      <c r="G129" s="80"/>
      <c r="H129" s="80"/>
      <c r="I129" s="80"/>
    </row>
    <row r="130" spans="1:9" s="51" customFormat="1" ht="14.4" hidden="1" x14ac:dyDescent="0.3">
      <c r="A130" s="80"/>
      <c r="B130" s="80"/>
      <c r="C130" s="80"/>
      <c r="D130" s="80"/>
      <c r="E130" s="80"/>
      <c r="F130" s="80"/>
      <c r="G130" s="80"/>
      <c r="H130" s="80"/>
      <c r="I130" s="80"/>
    </row>
    <row r="131" spans="1:9" s="51" customFormat="1" ht="14.4" hidden="1" x14ac:dyDescent="0.3">
      <c r="A131" s="80"/>
      <c r="B131" s="80"/>
      <c r="C131" s="80"/>
      <c r="D131" s="80"/>
      <c r="E131" s="80"/>
      <c r="F131" s="80"/>
      <c r="G131" s="80"/>
      <c r="H131" s="80"/>
      <c r="I131" s="80"/>
    </row>
    <row r="132" spans="1:9" s="51" customFormat="1" ht="14.4" hidden="1" x14ac:dyDescent="0.3">
      <c r="A132" s="80"/>
      <c r="B132" s="80"/>
      <c r="C132" s="80"/>
      <c r="D132" s="80"/>
      <c r="E132" s="80"/>
      <c r="F132" s="80"/>
      <c r="G132" s="80"/>
      <c r="H132" s="80"/>
      <c r="I132" s="80"/>
    </row>
    <row r="133" spans="1:9" s="51" customFormat="1" ht="14.4" hidden="1" x14ac:dyDescent="0.3">
      <c r="A133" s="80"/>
      <c r="B133" s="80"/>
      <c r="C133" s="80"/>
      <c r="D133" s="80"/>
      <c r="E133" s="80"/>
      <c r="F133" s="80"/>
      <c r="G133" s="80"/>
      <c r="H133" s="80"/>
      <c r="I133" s="80"/>
    </row>
    <row r="134" spans="1:9" s="51" customFormat="1" ht="14.4" hidden="1" x14ac:dyDescent="0.3">
      <c r="A134" s="80"/>
      <c r="B134" s="80"/>
      <c r="C134" s="80"/>
      <c r="D134" s="80"/>
      <c r="E134" s="80"/>
      <c r="F134" s="80"/>
      <c r="G134" s="80"/>
      <c r="H134" s="80"/>
      <c r="I134" s="80"/>
    </row>
    <row r="135" spans="1:9" s="51" customFormat="1" ht="14.4" hidden="1" x14ac:dyDescent="0.3">
      <c r="A135" s="80"/>
      <c r="B135" s="80"/>
      <c r="C135" s="80"/>
      <c r="D135" s="80"/>
      <c r="E135" s="80"/>
      <c r="F135" s="80"/>
      <c r="G135" s="80"/>
      <c r="H135" s="80"/>
      <c r="I135" s="80"/>
    </row>
    <row r="136" spans="1:9" s="51" customFormat="1" ht="14.4" hidden="1" x14ac:dyDescent="0.3">
      <c r="A136" s="80"/>
      <c r="B136" s="80"/>
      <c r="C136" s="80"/>
      <c r="D136" s="80"/>
      <c r="E136" s="80"/>
      <c r="F136" s="80"/>
      <c r="G136" s="80"/>
      <c r="H136" s="80"/>
      <c r="I136" s="80"/>
    </row>
    <row r="137" spans="1:9" s="51" customFormat="1" ht="14.4" hidden="1" x14ac:dyDescent="0.3">
      <c r="A137" s="80"/>
      <c r="B137" s="80"/>
      <c r="C137" s="80"/>
      <c r="D137" s="80"/>
      <c r="E137" s="80"/>
      <c r="F137" s="80"/>
      <c r="G137" s="80"/>
      <c r="H137" s="80"/>
      <c r="I137" s="80"/>
    </row>
    <row r="138" spans="1:9" s="51" customFormat="1" ht="14.4" hidden="1" x14ac:dyDescent="0.3">
      <c r="A138" s="80"/>
      <c r="B138" s="80"/>
      <c r="C138" s="80"/>
      <c r="D138" s="80"/>
      <c r="E138" s="80"/>
      <c r="F138" s="80"/>
      <c r="G138" s="80"/>
      <c r="H138" s="80"/>
      <c r="I138" s="80"/>
    </row>
    <row r="139" spans="1:9" s="51" customFormat="1" ht="14.4" hidden="1" x14ac:dyDescent="0.3">
      <c r="A139" s="80"/>
      <c r="B139" s="80"/>
      <c r="C139" s="80"/>
      <c r="D139" s="80"/>
      <c r="E139" s="80"/>
      <c r="F139" s="80"/>
      <c r="G139" s="80"/>
      <c r="H139" s="80"/>
      <c r="I139" s="80"/>
    </row>
    <row r="140" spans="1:9" s="51" customFormat="1" ht="14.4" hidden="1" x14ac:dyDescent="0.3">
      <c r="A140" s="80"/>
      <c r="B140" s="80"/>
      <c r="C140" s="80"/>
      <c r="D140" s="80"/>
      <c r="E140" s="80"/>
      <c r="F140" s="80"/>
      <c r="G140" s="80"/>
      <c r="H140" s="80"/>
      <c r="I140" s="80"/>
    </row>
    <row r="141" spans="1:9" s="51" customFormat="1" ht="14.4" hidden="1" x14ac:dyDescent="0.3">
      <c r="A141" s="80"/>
      <c r="B141" s="80"/>
      <c r="C141" s="80"/>
      <c r="D141" s="80"/>
      <c r="E141" s="80"/>
      <c r="F141" s="80"/>
      <c r="G141" s="80"/>
      <c r="H141" s="80"/>
      <c r="I141" s="80"/>
    </row>
    <row r="142" spans="1:9" s="51" customFormat="1" ht="14.4" hidden="1" x14ac:dyDescent="0.3">
      <c r="A142" s="80"/>
      <c r="B142" s="80"/>
      <c r="C142" s="80"/>
      <c r="D142" s="80"/>
      <c r="E142" s="80"/>
      <c r="F142" s="80"/>
      <c r="G142" s="80"/>
      <c r="H142" s="80"/>
      <c r="I142" s="80"/>
    </row>
    <row r="143" spans="1:9" s="51" customFormat="1" ht="14.4" hidden="1" x14ac:dyDescent="0.3">
      <c r="A143" s="80"/>
      <c r="B143" s="80"/>
      <c r="C143" s="80"/>
      <c r="D143" s="80"/>
      <c r="E143" s="80"/>
      <c r="F143" s="80"/>
      <c r="G143" s="80"/>
      <c r="H143" s="80"/>
      <c r="I143" s="80"/>
    </row>
    <row r="144" spans="1:9" s="51" customFormat="1" ht="14.4" hidden="1" x14ac:dyDescent="0.3">
      <c r="A144" s="80"/>
      <c r="B144" s="80"/>
      <c r="C144" s="80"/>
      <c r="D144" s="80"/>
      <c r="E144" s="80"/>
      <c r="F144" s="80"/>
      <c r="G144" s="80"/>
      <c r="H144" s="80"/>
      <c r="I144" s="80"/>
    </row>
    <row r="145" spans="1:9" s="51" customFormat="1" ht="14.4" hidden="1" x14ac:dyDescent="0.3">
      <c r="A145" s="80"/>
      <c r="B145" s="80"/>
      <c r="C145" s="80"/>
      <c r="D145" s="80"/>
      <c r="E145" s="80"/>
      <c r="F145" s="80"/>
      <c r="G145" s="80"/>
      <c r="H145" s="80"/>
      <c r="I145" s="80"/>
    </row>
    <row r="146" spans="1:9" s="51" customFormat="1" ht="14.4" hidden="1" x14ac:dyDescent="0.3">
      <c r="A146" s="80"/>
      <c r="B146" s="80"/>
      <c r="C146" s="80"/>
      <c r="D146" s="80"/>
      <c r="E146" s="80"/>
      <c r="F146" s="80"/>
      <c r="G146" s="80"/>
      <c r="H146" s="80"/>
      <c r="I146" s="80"/>
    </row>
    <row r="147" spans="1:9" s="51" customFormat="1" ht="14.4" hidden="1" x14ac:dyDescent="0.3">
      <c r="A147" s="80"/>
      <c r="B147" s="80"/>
      <c r="C147" s="80"/>
      <c r="D147" s="80"/>
      <c r="E147" s="80"/>
      <c r="F147" s="80"/>
      <c r="G147" s="80"/>
      <c r="H147" s="80"/>
      <c r="I147" s="80"/>
    </row>
    <row r="148" spans="1:9" s="51" customFormat="1" ht="14.4" hidden="1" x14ac:dyDescent="0.3">
      <c r="A148" s="80"/>
      <c r="B148" s="80"/>
      <c r="C148" s="80"/>
      <c r="D148" s="80"/>
      <c r="E148" s="80"/>
      <c r="F148" s="80"/>
      <c r="G148" s="80"/>
      <c r="H148" s="80"/>
      <c r="I148" s="80"/>
    </row>
    <row r="149" spans="1:9" s="51" customFormat="1" ht="14.4" hidden="1" x14ac:dyDescent="0.3">
      <c r="A149" s="80"/>
      <c r="B149" s="80"/>
      <c r="C149" s="80"/>
      <c r="D149" s="80"/>
      <c r="E149" s="80"/>
      <c r="F149" s="80"/>
      <c r="G149" s="80"/>
      <c r="H149" s="80"/>
      <c r="I149" s="80"/>
    </row>
    <row r="150" spans="1:9" s="51" customFormat="1" ht="14.4" hidden="1" x14ac:dyDescent="0.3">
      <c r="A150" s="80"/>
      <c r="B150" s="80"/>
      <c r="C150" s="80"/>
      <c r="D150" s="80"/>
      <c r="E150" s="80"/>
      <c r="F150" s="80"/>
      <c r="G150" s="80"/>
      <c r="H150" s="80"/>
      <c r="I150" s="80"/>
    </row>
    <row r="151" spans="1:9" s="51" customFormat="1" ht="14.4" hidden="1" x14ac:dyDescent="0.3">
      <c r="A151" s="80"/>
      <c r="B151" s="80"/>
      <c r="C151" s="80"/>
      <c r="D151" s="80"/>
      <c r="E151" s="80"/>
      <c r="F151" s="80"/>
      <c r="G151" s="80"/>
      <c r="H151" s="80"/>
      <c r="I151" s="80"/>
    </row>
    <row r="152" spans="1:9" s="51" customFormat="1" ht="14.4" hidden="1" x14ac:dyDescent="0.3">
      <c r="A152" s="80"/>
      <c r="B152" s="80"/>
      <c r="C152" s="80"/>
      <c r="D152" s="80"/>
      <c r="E152" s="80"/>
      <c r="F152" s="80"/>
      <c r="G152" s="80"/>
      <c r="H152" s="80"/>
      <c r="I152" s="80"/>
    </row>
    <row r="153" spans="1:9" s="51" customFormat="1" ht="14.4" hidden="1" x14ac:dyDescent="0.3">
      <c r="A153" s="80"/>
      <c r="B153" s="80"/>
      <c r="C153" s="80"/>
      <c r="D153" s="80"/>
      <c r="E153" s="80"/>
      <c r="F153" s="80"/>
      <c r="G153" s="80"/>
      <c r="H153" s="80"/>
      <c r="I153" s="80"/>
    </row>
    <row r="154" spans="1:9" s="51" customFormat="1" ht="14.4" hidden="1" x14ac:dyDescent="0.3">
      <c r="A154" s="80"/>
      <c r="B154" s="80"/>
      <c r="C154" s="80"/>
      <c r="D154" s="80"/>
      <c r="E154" s="80"/>
      <c r="F154" s="80"/>
      <c r="G154" s="80"/>
      <c r="H154" s="80"/>
      <c r="I154" s="80"/>
    </row>
    <row r="155" spans="1:9" s="51" customFormat="1" ht="14.4" hidden="1" x14ac:dyDescent="0.3">
      <c r="A155" s="80"/>
      <c r="B155" s="80"/>
      <c r="C155" s="80"/>
      <c r="D155" s="80"/>
      <c r="E155" s="80"/>
      <c r="F155" s="80"/>
      <c r="G155" s="80"/>
      <c r="H155" s="80"/>
      <c r="I155" s="80"/>
    </row>
    <row r="156" spans="1:9" s="51" customFormat="1" ht="14.4" hidden="1" x14ac:dyDescent="0.3">
      <c r="A156" s="80"/>
      <c r="B156" s="80"/>
      <c r="C156" s="80"/>
      <c r="D156" s="80"/>
      <c r="E156" s="80"/>
      <c r="F156" s="80"/>
      <c r="G156" s="80"/>
      <c r="H156" s="80"/>
      <c r="I156" s="80"/>
    </row>
    <row r="157" spans="1:9" s="51" customFormat="1" ht="14.4" hidden="1" x14ac:dyDescent="0.3">
      <c r="A157" s="80"/>
      <c r="B157" s="80"/>
      <c r="C157" s="80"/>
      <c r="D157" s="80"/>
      <c r="E157" s="80"/>
      <c r="F157" s="80"/>
      <c r="G157" s="80"/>
      <c r="H157" s="80"/>
      <c r="I157" s="80"/>
    </row>
    <row r="158" spans="1:9" s="51" customFormat="1" ht="14.4" hidden="1" x14ac:dyDescent="0.3">
      <c r="A158" s="80"/>
      <c r="B158" s="80"/>
      <c r="C158" s="80"/>
      <c r="D158" s="80"/>
      <c r="E158" s="80"/>
      <c r="F158" s="80"/>
      <c r="G158" s="80"/>
      <c r="H158" s="80"/>
      <c r="I158" s="80"/>
    </row>
    <row r="159" spans="1:9" s="51" customFormat="1" ht="14.4" hidden="1" x14ac:dyDescent="0.3">
      <c r="A159" s="80"/>
      <c r="B159" s="80"/>
      <c r="C159" s="80"/>
      <c r="D159" s="80"/>
      <c r="E159" s="80"/>
      <c r="F159" s="80"/>
      <c r="G159" s="80"/>
      <c r="H159" s="80"/>
      <c r="I159" s="80"/>
    </row>
    <row r="160" spans="1:9" s="51" customFormat="1" ht="14.4" hidden="1" x14ac:dyDescent="0.3">
      <c r="A160" s="80"/>
      <c r="B160" s="80"/>
      <c r="C160" s="80"/>
      <c r="D160" s="80"/>
      <c r="E160" s="80"/>
      <c r="F160" s="80"/>
      <c r="G160" s="80"/>
      <c r="H160" s="80"/>
      <c r="I160" s="80"/>
    </row>
    <row r="161" spans="1:9" s="51" customFormat="1" ht="14.4" hidden="1" x14ac:dyDescent="0.3">
      <c r="A161" s="80"/>
      <c r="B161" s="80"/>
      <c r="C161" s="80"/>
      <c r="D161" s="80"/>
      <c r="E161" s="80"/>
      <c r="F161" s="80"/>
      <c r="G161" s="80"/>
      <c r="H161" s="80"/>
      <c r="I161" s="80"/>
    </row>
    <row r="162" spans="1:9" s="51" customFormat="1" ht="14.4" hidden="1" x14ac:dyDescent="0.3">
      <c r="A162" s="80"/>
      <c r="B162" s="80"/>
      <c r="C162" s="80"/>
      <c r="D162" s="80"/>
      <c r="E162" s="80"/>
      <c r="F162" s="80"/>
      <c r="G162" s="80"/>
      <c r="H162" s="80"/>
      <c r="I162" s="80"/>
    </row>
    <row r="163" spans="1:9" s="51" customFormat="1" ht="14.4" hidden="1" x14ac:dyDescent="0.3">
      <c r="A163" s="80"/>
      <c r="B163" s="80"/>
      <c r="C163" s="80"/>
      <c r="D163" s="80"/>
      <c r="E163" s="80"/>
      <c r="F163" s="80"/>
      <c r="G163" s="80"/>
      <c r="H163" s="80"/>
      <c r="I163" s="80"/>
    </row>
    <row r="164" spans="1:9" s="51" customFormat="1" ht="14.4" hidden="1" x14ac:dyDescent="0.3">
      <c r="A164" s="80"/>
      <c r="B164" s="80"/>
      <c r="C164" s="80"/>
      <c r="D164" s="80"/>
      <c r="E164" s="80"/>
      <c r="F164" s="80"/>
      <c r="G164" s="80"/>
      <c r="H164" s="80"/>
      <c r="I164" s="80"/>
    </row>
    <row r="165" spans="1:9" s="51" customFormat="1" ht="14.4" hidden="1" x14ac:dyDescent="0.3">
      <c r="A165" s="80"/>
      <c r="B165" s="80"/>
      <c r="C165" s="80"/>
      <c r="D165" s="80"/>
      <c r="E165" s="80"/>
      <c r="F165" s="80"/>
      <c r="G165" s="80"/>
      <c r="H165" s="80"/>
      <c r="I165" s="80"/>
    </row>
    <row r="166" spans="1:9" s="51" customFormat="1" ht="14.4" hidden="1" x14ac:dyDescent="0.3">
      <c r="A166" s="80"/>
      <c r="B166" s="80"/>
      <c r="C166" s="80"/>
      <c r="D166" s="80"/>
      <c r="E166" s="80"/>
      <c r="F166" s="80"/>
      <c r="G166" s="80"/>
      <c r="H166" s="80"/>
      <c r="I166" s="80"/>
    </row>
    <row r="167" spans="1:9" s="51" customFormat="1" ht="14.4" hidden="1" x14ac:dyDescent="0.3">
      <c r="A167" s="80"/>
      <c r="B167" s="80"/>
      <c r="C167" s="80"/>
      <c r="D167" s="80"/>
      <c r="E167" s="80"/>
      <c r="F167" s="80"/>
      <c r="G167" s="80"/>
      <c r="H167" s="80"/>
      <c r="I167" s="80"/>
    </row>
    <row r="168" spans="1:9" s="51" customFormat="1" ht="14.4" hidden="1" x14ac:dyDescent="0.3">
      <c r="A168" s="80"/>
      <c r="B168" s="80"/>
      <c r="C168" s="80"/>
      <c r="D168" s="80"/>
      <c r="E168" s="80"/>
      <c r="F168" s="80"/>
      <c r="G168" s="80"/>
      <c r="H168" s="80"/>
      <c r="I168" s="80"/>
    </row>
    <row r="169" spans="1:9" s="51" customFormat="1" ht="14.4" hidden="1" x14ac:dyDescent="0.3">
      <c r="A169" s="80"/>
      <c r="B169" s="80"/>
      <c r="C169" s="80"/>
      <c r="D169" s="80"/>
      <c r="E169" s="80"/>
      <c r="F169" s="80"/>
      <c r="G169" s="80"/>
      <c r="H169" s="80"/>
      <c r="I169" s="80"/>
    </row>
    <row r="170" spans="1:9" s="51" customFormat="1" ht="14.4" hidden="1" x14ac:dyDescent="0.3">
      <c r="A170" s="80"/>
      <c r="B170" s="80"/>
      <c r="C170" s="80"/>
      <c r="D170" s="80"/>
      <c r="E170" s="80"/>
      <c r="F170" s="80"/>
      <c r="G170" s="80"/>
      <c r="H170" s="80"/>
      <c r="I170" s="80"/>
    </row>
    <row r="171" spans="1:9" s="51" customFormat="1" ht="14.4" hidden="1" x14ac:dyDescent="0.3">
      <c r="A171" s="80"/>
      <c r="B171" s="80"/>
      <c r="C171" s="80"/>
      <c r="D171" s="80"/>
      <c r="E171" s="80"/>
      <c r="F171" s="80"/>
      <c r="G171" s="80"/>
      <c r="H171" s="80"/>
      <c r="I171" s="80"/>
    </row>
    <row r="172" spans="1:9" s="51" customFormat="1" ht="14.4" hidden="1" x14ac:dyDescent="0.3">
      <c r="A172" s="80"/>
      <c r="B172" s="80"/>
      <c r="C172" s="80"/>
      <c r="D172" s="80"/>
      <c r="E172" s="80"/>
      <c r="F172" s="80"/>
      <c r="G172" s="80"/>
      <c r="H172" s="80"/>
      <c r="I172" s="80"/>
    </row>
    <row r="173" spans="1:9" s="51" customFormat="1" ht="14.4" hidden="1" x14ac:dyDescent="0.3">
      <c r="A173" s="80"/>
      <c r="B173" s="80"/>
      <c r="C173" s="80"/>
      <c r="D173" s="80"/>
      <c r="E173" s="80"/>
      <c r="F173" s="80"/>
      <c r="G173" s="80"/>
      <c r="H173" s="80"/>
      <c r="I173" s="80"/>
    </row>
    <row r="174" spans="1:9" s="51" customFormat="1" ht="14.4" hidden="1" x14ac:dyDescent="0.3">
      <c r="A174" s="80"/>
      <c r="B174" s="80"/>
      <c r="C174" s="80"/>
      <c r="D174" s="80"/>
      <c r="E174" s="80"/>
      <c r="F174" s="80"/>
      <c r="G174" s="80"/>
      <c r="H174" s="80"/>
      <c r="I174" s="80"/>
    </row>
    <row r="175" spans="1:9" s="51" customFormat="1" ht="14.4" hidden="1" x14ac:dyDescent="0.3">
      <c r="A175" s="80"/>
      <c r="B175" s="80"/>
      <c r="C175" s="80"/>
      <c r="D175" s="80"/>
      <c r="E175" s="80"/>
      <c r="F175" s="80"/>
      <c r="G175" s="80"/>
      <c r="H175" s="80"/>
      <c r="I175" s="80"/>
    </row>
    <row r="176" spans="1:9" s="51" customFormat="1" ht="14.4" hidden="1" x14ac:dyDescent="0.3">
      <c r="A176" s="80"/>
      <c r="B176" s="80"/>
      <c r="C176" s="80"/>
      <c r="D176" s="80"/>
      <c r="E176" s="80"/>
      <c r="F176" s="80"/>
      <c r="G176" s="80"/>
      <c r="H176" s="80"/>
      <c r="I176" s="80"/>
    </row>
    <row r="177" spans="1:9" s="51" customFormat="1" ht="14.4" hidden="1" x14ac:dyDescent="0.3">
      <c r="A177" s="80"/>
      <c r="B177" s="80"/>
      <c r="C177" s="80"/>
      <c r="D177" s="80"/>
      <c r="E177" s="80"/>
      <c r="F177" s="80"/>
      <c r="G177" s="80"/>
      <c r="H177" s="80"/>
      <c r="I177" s="80"/>
    </row>
    <row r="178" spans="1:9" s="51" customFormat="1" ht="14.4" hidden="1" x14ac:dyDescent="0.3">
      <c r="A178" s="80"/>
      <c r="B178" s="80"/>
      <c r="C178" s="80"/>
      <c r="D178" s="80"/>
      <c r="E178" s="80"/>
      <c r="F178" s="80"/>
      <c r="G178" s="80"/>
      <c r="H178" s="80"/>
      <c r="I178" s="80"/>
    </row>
    <row r="179" spans="1:9" s="51" customFormat="1" ht="14.4" hidden="1" x14ac:dyDescent="0.3">
      <c r="A179" s="80"/>
      <c r="B179" s="80"/>
      <c r="C179" s="80"/>
      <c r="D179" s="80"/>
      <c r="E179" s="80"/>
      <c r="F179" s="80"/>
      <c r="G179" s="80"/>
      <c r="H179" s="80"/>
      <c r="I179" s="80"/>
    </row>
    <row r="180" spans="1:9" s="51" customFormat="1" ht="14.4" hidden="1" x14ac:dyDescent="0.3">
      <c r="A180" s="80"/>
      <c r="B180" s="80"/>
      <c r="C180" s="80"/>
      <c r="D180" s="80"/>
      <c r="E180" s="80"/>
      <c r="F180" s="80"/>
      <c r="G180" s="80"/>
      <c r="H180" s="80"/>
      <c r="I180" s="80"/>
    </row>
    <row r="181" spans="1:9" s="51" customFormat="1" ht="14.4" hidden="1" x14ac:dyDescent="0.3">
      <c r="A181" s="80"/>
      <c r="B181" s="80"/>
      <c r="C181" s="80"/>
      <c r="D181" s="80"/>
      <c r="E181" s="80"/>
      <c r="F181" s="80"/>
      <c r="G181" s="80"/>
      <c r="H181" s="80"/>
      <c r="I181" s="80"/>
    </row>
    <row r="182" spans="1:9" s="51" customFormat="1" ht="14.4" hidden="1" x14ac:dyDescent="0.3">
      <c r="A182" s="80"/>
      <c r="B182" s="80"/>
      <c r="C182" s="80"/>
      <c r="D182" s="80"/>
      <c r="E182" s="80"/>
      <c r="F182" s="80"/>
      <c r="G182" s="80"/>
      <c r="H182" s="80"/>
      <c r="I182" s="80"/>
    </row>
    <row r="183" spans="1:9" s="51" customFormat="1" ht="14.4" hidden="1" x14ac:dyDescent="0.3">
      <c r="A183" s="80"/>
      <c r="B183" s="80"/>
      <c r="C183" s="80"/>
      <c r="D183" s="80"/>
      <c r="E183" s="80"/>
      <c r="F183" s="80"/>
      <c r="G183" s="80"/>
      <c r="H183" s="80"/>
      <c r="I183" s="80"/>
    </row>
    <row r="184" spans="1:9" s="51" customFormat="1" ht="14.4" hidden="1" x14ac:dyDescent="0.3">
      <c r="A184" s="80"/>
      <c r="B184" s="80"/>
      <c r="C184" s="80"/>
      <c r="D184" s="80"/>
      <c r="E184" s="80"/>
      <c r="F184" s="80"/>
      <c r="G184" s="80"/>
      <c r="H184" s="80"/>
      <c r="I184" s="80"/>
    </row>
    <row r="185" spans="1:9" s="51" customFormat="1" ht="14.4" hidden="1" x14ac:dyDescent="0.3">
      <c r="A185" s="80"/>
      <c r="B185" s="80"/>
      <c r="C185" s="80"/>
      <c r="D185" s="80"/>
      <c r="E185" s="80"/>
      <c r="F185" s="80"/>
      <c r="G185" s="80"/>
      <c r="H185" s="80"/>
      <c r="I185" s="80"/>
    </row>
    <row r="186" spans="1:9" s="51" customFormat="1" ht="14.4" hidden="1" x14ac:dyDescent="0.3">
      <c r="A186" s="80"/>
      <c r="B186" s="80"/>
      <c r="C186" s="80"/>
      <c r="D186" s="80"/>
      <c r="E186" s="80"/>
      <c r="F186" s="80"/>
      <c r="G186" s="80"/>
      <c r="H186" s="80"/>
      <c r="I186" s="80"/>
    </row>
    <row r="187" spans="1:9" s="51" customFormat="1" ht="14.4" hidden="1" x14ac:dyDescent="0.3">
      <c r="A187" s="80"/>
      <c r="B187" s="80"/>
      <c r="C187" s="80"/>
      <c r="D187" s="80"/>
      <c r="E187" s="80"/>
      <c r="F187" s="80"/>
      <c r="G187" s="80"/>
      <c r="H187" s="80"/>
      <c r="I187" s="80"/>
    </row>
    <row r="188" spans="1:9" s="51" customFormat="1" ht="14.4" hidden="1" x14ac:dyDescent="0.3">
      <c r="A188" s="80"/>
      <c r="B188" s="80"/>
      <c r="C188" s="80"/>
      <c r="D188" s="80"/>
      <c r="E188" s="80"/>
      <c r="F188" s="80"/>
      <c r="G188" s="80"/>
      <c r="H188" s="80"/>
      <c r="I188" s="80"/>
    </row>
    <row r="189" spans="1:9" s="51" customFormat="1" ht="14.4" hidden="1" x14ac:dyDescent="0.3">
      <c r="A189" s="80"/>
      <c r="B189" s="80"/>
      <c r="C189" s="80"/>
      <c r="D189" s="80"/>
      <c r="E189" s="80"/>
      <c r="F189" s="80"/>
      <c r="G189" s="80"/>
      <c r="H189" s="80"/>
      <c r="I189" s="80"/>
    </row>
    <row r="190" spans="1:9" s="51" customFormat="1" ht="14.4" hidden="1" x14ac:dyDescent="0.3">
      <c r="A190" s="80"/>
      <c r="B190" s="80"/>
      <c r="C190" s="80"/>
      <c r="D190" s="80"/>
      <c r="E190" s="80"/>
      <c r="F190" s="80"/>
      <c r="G190" s="80"/>
      <c r="H190" s="80"/>
      <c r="I190" s="80"/>
    </row>
    <row r="191" spans="1:9" s="51" customFormat="1" ht="14.4" hidden="1" x14ac:dyDescent="0.3">
      <c r="A191" s="80"/>
      <c r="B191" s="80"/>
      <c r="C191" s="80"/>
      <c r="D191" s="80"/>
      <c r="E191" s="80"/>
      <c r="F191" s="80"/>
      <c r="G191" s="80"/>
      <c r="H191" s="80"/>
      <c r="I191" s="80"/>
    </row>
    <row r="192" spans="1:9" s="51" customFormat="1" ht="14.4" hidden="1" x14ac:dyDescent="0.3">
      <c r="A192" s="80"/>
      <c r="B192" s="80"/>
      <c r="C192" s="80"/>
      <c r="D192" s="80"/>
      <c r="E192" s="80"/>
      <c r="F192" s="80"/>
      <c r="G192" s="80"/>
      <c r="H192" s="80"/>
      <c r="I192" s="80"/>
    </row>
    <row r="193" spans="1:9" s="51" customFormat="1" ht="14.4" hidden="1" x14ac:dyDescent="0.3">
      <c r="A193" s="80"/>
      <c r="B193" s="80"/>
      <c r="C193" s="80"/>
      <c r="D193" s="80"/>
      <c r="E193" s="80"/>
      <c r="F193" s="80"/>
      <c r="G193" s="80"/>
      <c r="H193" s="80"/>
      <c r="I193" s="80"/>
    </row>
    <row r="194" spans="1:9" s="51" customFormat="1" ht="14.4" hidden="1" x14ac:dyDescent="0.3">
      <c r="A194" s="80"/>
      <c r="B194" s="80"/>
      <c r="C194" s="80"/>
      <c r="D194" s="80"/>
      <c r="E194" s="80"/>
      <c r="F194" s="80"/>
      <c r="G194" s="80"/>
      <c r="H194" s="80"/>
      <c r="I194" s="80"/>
    </row>
    <row r="195" spans="1:9" s="51" customFormat="1" ht="14.4" hidden="1" x14ac:dyDescent="0.3">
      <c r="A195" s="80"/>
      <c r="B195" s="80"/>
      <c r="C195" s="80"/>
      <c r="D195" s="80"/>
      <c r="E195" s="80"/>
      <c r="F195" s="80"/>
      <c r="G195" s="80"/>
      <c r="H195" s="80"/>
      <c r="I195" s="80"/>
    </row>
    <row r="196" spans="1:9" s="51" customFormat="1" ht="14.4" hidden="1" x14ac:dyDescent="0.3">
      <c r="A196" s="80"/>
      <c r="B196" s="80"/>
      <c r="C196" s="80"/>
      <c r="D196" s="80"/>
      <c r="E196" s="80"/>
      <c r="F196" s="80"/>
      <c r="G196" s="80"/>
      <c r="H196" s="80"/>
      <c r="I196" s="80"/>
    </row>
    <row r="197" spans="1:9" s="51" customFormat="1" ht="14.4" hidden="1" x14ac:dyDescent="0.3">
      <c r="A197" s="80"/>
      <c r="B197" s="80"/>
      <c r="C197" s="80"/>
      <c r="D197" s="80"/>
      <c r="E197" s="80"/>
      <c r="F197" s="80"/>
      <c r="G197" s="80"/>
      <c r="H197" s="80"/>
      <c r="I197" s="80"/>
    </row>
    <row r="198" spans="1:9" s="51" customFormat="1" ht="14.4" hidden="1" x14ac:dyDescent="0.3">
      <c r="A198" s="80"/>
      <c r="B198" s="80"/>
      <c r="C198" s="80"/>
      <c r="D198" s="80"/>
      <c r="E198" s="80"/>
      <c r="F198" s="80"/>
      <c r="G198" s="80"/>
      <c r="H198" s="80"/>
      <c r="I198" s="80"/>
    </row>
    <row r="199" spans="1:9" s="51" customFormat="1" ht="14.4" hidden="1" x14ac:dyDescent="0.3">
      <c r="A199" s="80"/>
      <c r="B199" s="80"/>
      <c r="C199" s="80"/>
      <c r="D199" s="80"/>
      <c r="E199" s="80"/>
      <c r="F199" s="80"/>
      <c r="G199" s="80"/>
      <c r="H199" s="80"/>
      <c r="I199" s="80"/>
    </row>
    <row r="200" spans="1:9" s="51" customFormat="1" ht="14.4" hidden="1" x14ac:dyDescent="0.3">
      <c r="A200" s="80"/>
      <c r="B200" s="80"/>
      <c r="C200" s="80"/>
      <c r="D200" s="80"/>
      <c r="E200" s="80"/>
      <c r="F200" s="80"/>
      <c r="G200" s="80"/>
      <c r="H200" s="80"/>
      <c r="I200" s="80"/>
    </row>
    <row r="201" spans="1:9" s="51" customFormat="1" ht="14.4" hidden="1" x14ac:dyDescent="0.3">
      <c r="A201" s="80"/>
      <c r="B201" s="80"/>
      <c r="C201" s="80"/>
      <c r="D201" s="80"/>
      <c r="E201" s="80"/>
      <c r="F201" s="80"/>
      <c r="G201" s="80"/>
      <c r="H201" s="80"/>
      <c r="I201" s="80"/>
    </row>
    <row r="202" spans="1:9" s="51" customFormat="1" ht="14.4" hidden="1" x14ac:dyDescent="0.3">
      <c r="A202" s="80"/>
      <c r="B202" s="80"/>
      <c r="C202" s="80"/>
      <c r="D202" s="80"/>
      <c r="E202" s="80"/>
      <c r="F202" s="80"/>
      <c r="G202" s="80"/>
      <c r="H202" s="80"/>
      <c r="I202" s="80"/>
    </row>
    <row r="203" spans="1:9" s="51" customFormat="1" ht="14.4" hidden="1" x14ac:dyDescent="0.3">
      <c r="A203" s="80"/>
      <c r="B203" s="80"/>
      <c r="C203" s="80"/>
      <c r="D203" s="80"/>
      <c r="E203" s="80"/>
      <c r="F203" s="80"/>
      <c r="G203" s="80"/>
      <c r="H203" s="80"/>
      <c r="I203" s="80"/>
    </row>
    <row r="204" spans="1:9" s="51" customFormat="1" ht="14.4" hidden="1" x14ac:dyDescent="0.3">
      <c r="A204" s="80"/>
      <c r="B204" s="80"/>
      <c r="C204" s="80"/>
      <c r="D204" s="80"/>
      <c r="E204" s="80"/>
      <c r="F204" s="80"/>
      <c r="G204" s="80"/>
      <c r="H204" s="80"/>
      <c r="I204" s="80"/>
    </row>
    <row r="205" spans="1:9" s="51" customFormat="1" ht="14.4" hidden="1" x14ac:dyDescent="0.3">
      <c r="A205" s="80"/>
      <c r="B205" s="80"/>
      <c r="C205" s="80"/>
      <c r="D205" s="80"/>
      <c r="E205" s="80"/>
      <c r="F205" s="80"/>
      <c r="G205" s="80"/>
      <c r="H205" s="80"/>
      <c r="I205" s="80"/>
    </row>
    <row r="206" spans="1:9" s="51" customFormat="1" ht="14.4" hidden="1" x14ac:dyDescent="0.3">
      <c r="A206" s="80"/>
      <c r="B206" s="80"/>
      <c r="C206" s="80"/>
      <c r="D206" s="80"/>
      <c r="E206" s="80"/>
      <c r="F206" s="80"/>
      <c r="G206" s="80"/>
      <c r="H206" s="80"/>
      <c r="I206" s="80"/>
    </row>
    <row r="207" spans="1:9" s="51" customFormat="1" ht="14.4" hidden="1" x14ac:dyDescent="0.3">
      <c r="A207" s="80"/>
      <c r="B207" s="80"/>
      <c r="C207" s="80"/>
      <c r="D207" s="80"/>
      <c r="E207" s="80"/>
      <c r="F207" s="80"/>
      <c r="G207" s="80"/>
      <c r="H207" s="80"/>
      <c r="I207" s="80"/>
    </row>
    <row r="208" spans="1:9" s="51" customFormat="1" ht="14.4" hidden="1" x14ac:dyDescent="0.3">
      <c r="A208" s="80"/>
      <c r="B208" s="80"/>
      <c r="C208" s="80"/>
      <c r="D208" s="80"/>
      <c r="E208" s="80"/>
      <c r="F208" s="80"/>
      <c r="G208" s="80"/>
      <c r="H208" s="80"/>
      <c r="I208" s="80"/>
    </row>
    <row r="209" spans="1:9" s="51" customFormat="1" ht="14.4" hidden="1" x14ac:dyDescent="0.3">
      <c r="A209" s="80"/>
      <c r="B209" s="80"/>
      <c r="C209" s="80"/>
      <c r="D209" s="80"/>
      <c r="E209" s="80"/>
      <c r="F209" s="80"/>
      <c r="G209" s="80"/>
      <c r="H209" s="80"/>
      <c r="I209" s="80"/>
    </row>
    <row r="210" spans="1:9" s="51" customFormat="1" ht="14.4" hidden="1" x14ac:dyDescent="0.3">
      <c r="A210" s="80"/>
      <c r="B210" s="80"/>
      <c r="C210" s="80"/>
      <c r="D210" s="80"/>
      <c r="E210" s="80"/>
      <c r="F210" s="80"/>
      <c r="G210" s="80"/>
      <c r="H210" s="80"/>
      <c r="I210" s="80"/>
    </row>
    <row r="211" spans="1:9" s="51" customFormat="1" ht="14.4" hidden="1" x14ac:dyDescent="0.3">
      <c r="A211" s="80"/>
      <c r="B211" s="80"/>
      <c r="C211" s="80"/>
      <c r="D211" s="80"/>
      <c r="E211" s="80"/>
      <c r="F211" s="80"/>
      <c r="G211" s="80"/>
      <c r="H211" s="80"/>
      <c r="I211" s="80"/>
    </row>
    <row r="212" spans="1:9" s="51" customFormat="1" ht="14.4" hidden="1" x14ac:dyDescent="0.3">
      <c r="A212" s="80"/>
      <c r="B212" s="80"/>
      <c r="C212" s="80"/>
      <c r="D212" s="80"/>
      <c r="E212" s="80"/>
      <c r="F212" s="80"/>
      <c r="G212" s="80"/>
      <c r="H212" s="80"/>
      <c r="I212" s="80"/>
    </row>
    <row r="213" spans="1:9" s="51" customFormat="1" ht="14.4" hidden="1" x14ac:dyDescent="0.3">
      <c r="A213" s="80"/>
      <c r="B213" s="80"/>
      <c r="C213" s="80"/>
      <c r="D213" s="80"/>
      <c r="E213" s="80"/>
      <c r="F213" s="80"/>
      <c r="G213" s="80"/>
      <c r="H213" s="80"/>
      <c r="I213" s="80"/>
    </row>
    <row r="214" spans="1:9" s="51" customFormat="1" ht="14.4" hidden="1" x14ac:dyDescent="0.3">
      <c r="A214" s="80"/>
      <c r="B214" s="80"/>
      <c r="C214" s="80"/>
      <c r="D214" s="80"/>
      <c r="E214" s="80"/>
      <c r="F214" s="80"/>
      <c r="G214" s="80"/>
      <c r="H214" s="80"/>
      <c r="I214" s="80"/>
    </row>
    <row r="215" spans="1:9" s="51" customFormat="1" ht="14.4" hidden="1" x14ac:dyDescent="0.3">
      <c r="A215" s="80"/>
      <c r="B215" s="80"/>
      <c r="C215" s="80"/>
      <c r="D215" s="80"/>
      <c r="E215" s="80"/>
      <c r="F215" s="80"/>
      <c r="G215" s="80"/>
      <c r="H215" s="80"/>
      <c r="I215" s="80"/>
    </row>
    <row r="216" spans="1:9" s="51" customFormat="1" ht="14.4" hidden="1" x14ac:dyDescent="0.3">
      <c r="A216" s="80"/>
      <c r="B216" s="80"/>
      <c r="C216" s="80"/>
      <c r="D216" s="80"/>
      <c r="E216" s="80"/>
      <c r="F216" s="80"/>
      <c r="G216" s="80"/>
      <c r="H216" s="80"/>
      <c r="I216" s="80"/>
    </row>
    <row r="217" spans="1:9" s="51" customFormat="1" ht="14.4" hidden="1" x14ac:dyDescent="0.3">
      <c r="A217" s="80"/>
      <c r="B217" s="80"/>
      <c r="C217" s="80"/>
      <c r="D217" s="80"/>
      <c r="E217" s="80"/>
      <c r="F217" s="80"/>
      <c r="G217" s="80"/>
      <c r="H217" s="80"/>
      <c r="I217" s="80"/>
    </row>
    <row r="218" spans="1:9" s="51" customFormat="1" ht="14.4" hidden="1" x14ac:dyDescent="0.3">
      <c r="A218" s="80"/>
      <c r="B218" s="80"/>
      <c r="C218" s="80"/>
      <c r="D218" s="80"/>
      <c r="E218" s="80"/>
      <c r="F218" s="80"/>
      <c r="G218" s="80"/>
      <c r="H218" s="80"/>
      <c r="I218" s="80"/>
    </row>
    <row r="219" spans="1:9" s="51" customFormat="1" ht="14.4" hidden="1" x14ac:dyDescent="0.3">
      <c r="A219" s="80"/>
      <c r="B219" s="80"/>
      <c r="C219" s="80"/>
      <c r="D219" s="80"/>
      <c r="E219" s="80"/>
      <c r="F219" s="80"/>
      <c r="G219" s="80"/>
      <c r="H219" s="80"/>
      <c r="I219" s="80"/>
    </row>
    <row r="220" spans="1:9" s="51" customFormat="1" ht="14.4" hidden="1" x14ac:dyDescent="0.3">
      <c r="A220" s="80"/>
      <c r="B220" s="80"/>
      <c r="C220" s="80"/>
      <c r="D220" s="80"/>
      <c r="E220" s="80"/>
      <c r="F220" s="80"/>
      <c r="G220" s="80"/>
      <c r="H220" s="80"/>
      <c r="I220" s="80"/>
    </row>
    <row r="221" spans="1:9" s="51" customFormat="1" ht="14.4" hidden="1" x14ac:dyDescent="0.3">
      <c r="A221" s="80"/>
      <c r="B221" s="80"/>
      <c r="C221" s="80"/>
      <c r="D221" s="80"/>
      <c r="E221" s="80"/>
      <c r="F221" s="80"/>
      <c r="G221" s="80"/>
      <c r="H221" s="80"/>
      <c r="I221" s="80"/>
    </row>
    <row r="222" spans="1:9" s="51" customFormat="1" ht="14.4" hidden="1" x14ac:dyDescent="0.3">
      <c r="A222" s="80"/>
      <c r="B222" s="80"/>
      <c r="C222" s="80"/>
      <c r="D222" s="80"/>
      <c r="E222" s="80"/>
      <c r="F222" s="80"/>
      <c r="G222" s="80"/>
      <c r="H222" s="80"/>
      <c r="I222" s="80"/>
    </row>
    <row r="223" spans="1:9" s="51" customFormat="1" ht="14.4" hidden="1" x14ac:dyDescent="0.3">
      <c r="A223" s="80"/>
      <c r="B223" s="80"/>
      <c r="C223" s="80"/>
      <c r="D223" s="80"/>
      <c r="E223" s="80"/>
      <c r="F223" s="80"/>
      <c r="G223" s="80"/>
      <c r="H223" s="80"/>
      <c r="I223" s="80"/>
    </row>
    <row r="224" spans="1:9" s="51" customFormat="1" ht="14.4" hidden="1" x14ac:dyDescent="0.3">
      <c r="A224" s="80"/>
      <c r="B224" s="80"/>
      <c r="C224" s="80"/>
      <c r="D224" s="80"/>
      <c r="E224" s="80"/>
      <c r="F224" s="80"/>
      <c r="G224" s="80"/>
      <c r="H224" s="80"/>
      <c r="I224" s="80"/>
    </row>
    <row r="225" spans="1:9" s="51" customFormat="1" ht="14.4" hidden="1" x14ac:dyDescent="0.3">
      <c r="A225" s="80"/>
      <c r="B225" s="80"/>
      <c r="C225" s="80"/>
      <c r="D225" s="80"/>
      <c r="E225" s="80"/>
      <c r="F225" s="80"/>
      <c r="G225" s="80"/>
      <c r="H225" s="80"/>
      <c r="I225" s="80"/>
    </row>
    <row r="226" spans="1:9" s="51" customFormat="1" ht="14.4" hidden="1" x14ac:dyDescent="0.3">
      <c r="A226" s="80"/>
      <c r="B226" s="80"/>
      <c r="C226" s="80"/>
      <c r="D226" s="80"/>
      <c r="E226" s="80"/>
      <c r="F226" s="80"/>
      <c r="G226" s="80"/>
      <c r="H226" s="80"/>
      <c r="I226" s="80"/>
    </row>
    <row r="227" spans="1:9" s="51" customFormat="1" ht="14.4" hidden="1" x14ac:dyDescent="0.3">
      <c r="A227" s="80"/>
      <c r="B227" s="80"/>
      <c r="C227" s="80"/>
      <c r="D227" s="80"/>
      <c r="E227" s="80"/>
      <c r="F227" s="80"/>
      <c r="G227" s="80"/>
      <c r="H227" s="80"/>
      <c r="I227" s="80"/>
    </row>
    <row r="228" spans="1:9" s="51" customFormat="1" ht="14.4" hidden="1" x14ac:dyDescent="0.3">
      <c r="A228" s="80"/>
      <c r="B228" s="80"/>
      <c r="C228" s="80"/>
      <c r="D228" s="80"/>
      <c r="E228" s="80"/>
      <c r="F228" s="80"/>
      <c r="G228" s="80"/>
      <c r="H228" s="80"/>
      <c r="I228" s="80"/>
    </row>
    <row r="229" spans="1:9" s="51" customFormat="1" ht="14.4" hidden="1" x14ac:dyDescent="0.3">
      <c r="A229" s="80"/>
      <c r="B229" s="80"/>
      <c r="C229" s="80"/>
      <c r="D229" s="80"/>
      <c r="E229" s="80"/>
      <c r="F229" s="80"/>
      <c r="G229" s="80"/>
      <c r="H229" s="80"/>
      <c r="I229" s="80"/>
    </row>
    <row r="230" spans="1:9" s="51" customFormat="1" ht="14.4" hidden="1" x14ac:dyDescent="0.3">
      <c r="A230" s="80"/>
      <c r="B230" s="80"/>
      <c r="C230" s="80"/>
      <c r="D230" s="80"/>
      <c r="E230" s="80"/>
      <c r="F230" s="80"/>
      <c r="G230" s="80"/>
      <c r="H230" s="80"/>
      <c r="I230" s="80"/>
    </row>
    <row r="231" spans="1:9" s="51" customFormat="1" ht="14.4" hidden="1" x14ac:dyDescent="0.3">
      <c r="A231" s="80"/>
      <c r="B231" s="80"/>
      <c r="C231" s="80"/>
      <c r="D231" s="80"/>
      <c r="E231" s="80"/>
      <c r="F231" s="80"/>
      <c r="G231" s="80"/>
      <c r="H231" s="80"/>
      <c r="I231" s="80"/>
    </row>
    <row r="232" spans="1:9" s="51" customFormat="1" ht="14.4" hidden="1" x14ac:dyDescent="0.3">
      <c r="A232" s="80"/>
      <c r="B232" s="80"/>
      <c r="C232" s="80"/>
      <c r="D232" s="80"/>
      <c r="E232" s="80"/>
      <c r="F232" s="80"/>
      <c r="G232" s="80"/>
      <c r="H232" s="80"/>
      <c r="I232" s="80"/>
    </row>
    <row r="233" spans="1:9" s="51" customFormat="1" ht="14.4" hidden="1" x14ac:dyDescent="0.3">
      <c r="A233" s="80"/>
      <c r="B233" s="80"/>
      <c r="C233" s="80"/>
      <c r="D233" s="80"/>
      <c r="E233" s="80"/>
      <c r="F233" s="80"/>
      <c r="G233" s="80"/>
      <c r="H233" s="80"/>
      <c r="I233" s="80"/>
    </row>
    <row r="234" spans="1:9" s="51" customFormat="1" ht="14.4" hidden="1" x14ac:dyDescent="0.3">
      <c r="A234" s="80"/>
      <c r="B234" s="80"/>
      <c r="C234" s="80"/>
      <c r="D234" s="80"/>
      <c r="E234" s="80"/>
      <c r="F234" s="80"/>
      <c r="G234" s="80"/>
      <c r="H234" s="80"/>
      <c r="I234" s="80"/>
    </row>
    <row r="235" spans="1:9" s="51" customFormat="1" ht="14.4" hidden="1" x14ac:dyDescent="0.3">
      <c r="A235" s="80"/>
      <c r="B235" s="80"/>
      <c r="C235" s="80"/>
      <c r="D235" s="80"/>
      <c r="E235" s="80"/>
      <c r="F235" s="80"/>
      <c r="G235" s="80"/>
      <c r="H235" s="80"/>
      <c r="I235" s="80"/>
    </row>
    <row r="236" spans="1:9" s="51" customFormat="1" ht="14.4" hidden="1" x14ac:dyDescent="0.3">
      <c r="A236" s="80"/>
      <c r="B236" s="80"/>
      <c r="C236" s="80"/>
      <c r="D236" s="80"/>
      <c r="E236" s="80"/>
      <c r="F236" s="80"/>
      <c r="G236" s="80"/>
      <c r="H236" s="80"/>
      <c r="I236" s="80"/>
    </row>
    <row r="237" spans="1:9" s="51" customFormat="1" ht="14.4" hidden="1" x14ac:dyDescent="0.3">
      <c r="A237" s="80"/>
      <c r="B237" s="80"/>
      <c r="C237" s="80"/>
      <c r="D237" s="80"/>
      <c r="E237" s="80"/>
      <c r="F237" s="80"/>
      <c r="G237" s="80"/>
      <c r="H237" s="80"/>
      <c r="I237" s="80"/>
    </row>
    <row r="238" spans="1:9" s="51" customFormat="1" ht="14.4" hidden="1" x14ac:dyDescent="0.3">
      <c r="A238" s="80"/>
      <c r="B238" s="80"/>
      <c r="C238" s="80"/>
      <c r="D238" s="80"/>
      <c r="E238" s="80"/>
      <c r="F238" s="80"/>
      <c r="G238" s="80"/>
      <c r="H238" s="80"/>
      <c r="I238" s="80"/>
    </row>
    <row r="239" spans="1:9" s="51" customFormat="1" ht="14.4" hidden="1" x14ac:dyDescent="0.3">
      <c r="A239" s="80"/>
      <c r="B239" s="80"/>
      <c r="C239" s="80"/>
      <c r="D239" s="80"/>
      <c r="E239" s="80"/>
      <c r="F239" s="80"/>
      <c r="G239" s="80"/>
      <c r="H239" s="80"/>
      <c r="I239" s="80"/>
    </row>
    <row r="240" spans="1:9" s="51" customFormat="1" ht="14.4" hidden="1" x14ac:dyDescent="0.3">
      <c r="A240" s="80"/>
      <c r="B240" s="80"/>
      <c r="C240" s="80"/>
      <c r="D240" s="80"/>
      <c r="E240" s="80"/>
      <c r="F240" s="80"/>
      <c r="G240" s="80"/>
      <c r="H240" s="80"/>
      <c r="I240" s="80"/>
    </row>
    <row r="241" spans="1:9" s="51" customFormat="1" ht="14.4" hidden="1" x14ac:dyDescent="0.3">
      <c r="A241" s="80"/>
      <c r="B241" s="80"/>
      <c r="C241" s="80"/>
      <c r="D241" s="80"/>
      <c r="E241" s="80"/>
      <c r="F241" s="80"/>
      <c r="G241" s="80"/>
      <c r="H241" s="80"/>
      <c r="I241" s="80"/>
    </row>
    <row r="242" spans="1:9" s="51" customFormat="1" ht="14.4" hidden="1" x14ac:dyDescent="0.3">
      <c r="A242" s="80"/>
      <c r="B242" s="80"/>
      <c r="C242" s="80"/>
      <c r="D242" s="80"/>
      <c r="E242" s="80"/>
      <c r="F242" s="80"/>
      <c r="G242" s="80"/>
      <c r="H242" s="80"/>
      <c r="I242" s="80"/>
    </row>
    <row r="243" spans="1:9" s="51" customFormat="1" ht="14.4" hidden="1" x14ac:dyDescent="0.3">
      <c r="A243" s="80"/>
      <c r="B243" s="80"/>
      <c r="C243" s="80"/>
      <c r="D243" s="80"/>
      <c r="E243" s="80"/>
      <c r="F243" s="80"/>
      <c r="G243" s="80"/>
      <c r="H243" s="80"/>
      <c r="I243" s="80"/>
    </row>
    <row r="244" spans="1:9" s="51" customFormat="1" ht="14.4" hidden="1" x14ac:dyDescent="0.3">
      <c r="A244" s="80"/>
      <c r="B244" s="80"/>
      <c r="C244" s="80"/>
      <c r="D244" s="80"/>
      <c r="E244" s="80"/>
      <c r="F244" s="80"/>
      <c r="G244" s="80"/>
      <c r="H244" s="80"/>
      <c r="I244" s="80"/>
    </row>
    <row r="245" spans="1:9" s="51" customFormat="1" ht="14.4" hidden="1" x14ac:dyDescent="0.3">
      <c r="A245" s="80"/>
      <c r="B245" s="80"/>
      <c r="C245" s="80"/>
      <c r="D245" s="80"/>
      <c r="E245" s="80"/>
      <c r="F245" s="80"/>
      <c r="G245" s="80"/>
      <c r="H245" s="80"/>
      <c r="I245" s="80"/>
    </row>
    <row r="246" spans="1:9" s="51" customFormat="1" ht="14.4" hidden="1" x14ac:dyDescent="0.3">
      <c r="A246" s="80"/>
      <c r="B246" s="80"/>
      <c r="C246" s="80"/>
      <c r="D246" s="80"/>
      <c r="E246" s="80"/>
      <c r="F246" s="80"/>
      <c r="G246" s="80"/>
      <c r="H246" s="80"/>
      <c r="I246" s="80"/>
    </row>
    <row r="247" spans="1:9" s="51" customFormat="1" ht="14.4" hidden="1" x14ac:dyDescent="0.3">
      <c r="A247" s="80"/>
      <c r="B247" s="80"/>
      <c r="C247" s="80"/>
      <c r="D247" s="80"/>
      <c r="E247" s="80"/>
      <c r="F247" s="80"/>
      <c r="G247" s="80"/>
      <c r="H247" s="80"/>
      <c r="I247" s="80"/>
    </row>
    <row r="248" spans="1:9" s="51" customFormat="1" ht="14.4" hidden="1" x14ac:dyDescent="0.3">
      <c r="A248" s="80"/>
      <c r="B248" s="80"/>
      <c r="C248" s="80"/>
      <c r="D248" s="80"/>
      <c r="E248" s="80"/>
      <c r="F248" s="80"/>
      <c r="G248" s="80"/>
      <c r="H248" s="80"/>
      <c r="I248" s="80"/>
    </row>
    <row r="249" spans="1:9" s="51" customFormat="1" ht="14.4" hidden="1" x14ac:dyDescent="0.3">
      <c r="A249" s="80"/>
      <c r="B249" s="80"/>
      <c r="C249" s="80"/>
      <c r="D249" s="80"/>
      <c r="E249" s="80"/>
      <c r="F249" s="80"/>
      <c r="G249" s="80"/>
      <c r="H249" s="80"/>
      <c r="I249" s="80"/>
    </row>
    <row r="250" spans="1:9" s="51" customFormat="1" ht="14.4" hidden="1" x14ac:dyDescent="0.3">
      <c r="A250" s="80"/>
      <c r="B250" s="80"/>
      <c r="C250" s="80"/>
      <c r="D250" s="80"/>
      <c r="E250" s="80"/>
      <c r="F250" s="80"/>
      <c r="G250" s="80"/>
      <c r="H250" s="80"/>
      <c r="I250" s="80"/>
    </row>
    <row r="251" spans="1:9" s="51" customFormat="1" ht="14.4" hidden="1" x14ac:dyDescent="0.3">
      <c r="A251" s="80"/>
      <c r="B251" s="80"/>
      <c r="C251" s="80"/>
      <c r="D251" s="80"/>
      <c r="E251" s="80"/>
      <c r="F251" s="80"/>
      <c r="G251" s="80"/>
      <c r="H251" s="80"/>
      <c r="I251" s="80"/>
    </row>
    <row r="252" spans="1:9" s="51" customFormat="1" ht="14.4" hidden="1" x14ac:dyDescent="0.3">
      <c r="A252" s="80"/>
      <c r="B252" s="80"/>
      <c r="C252" s="80"/>
      <c r="D252" s="80"/>
      <c r="E252" s="80"/>
      <c r="F252" s="80"/>
      <c r="G252" s="80"/>
      <c r="H252" s="80"/>
      <c r="I252" s="80"/>
    </row>
    <row r="253" spans="1:9" s="51" customFormat="1" ht="14.4" hidden="1" x14ac:dyDescent="0.3">
      <c r="A253" s="80"/>
      <c r="B253" s="80"/>
      <c r="C253" s="80"/>
      <c r="D253" s="80"/>
      <c r="E253" s="80"/>
      <c r="F253" s="80"/>
      <c r="G253" s="80"/>
      <c r="H253" s="80"/>
      <c r="I253" s="80"/>
    </row>
    <row r="254" spans="1:9" s="51" customFormat="1" ht="14.4" hidden="1" x14ac:dyDescent="0.3">
      <c r="A254" s="80"/>
      <c r="B254" s="80"/>
      <c r="C254" s="80"/>
      <c r="D254" s="80"/>
      <c r="E254" s="80"/>
      <c r="F254" s="80"/>
      <c r="G254" s="80"/>
      <c r="H254" s="80"/>
      <c r="I254" s="80"/>
    </row>
    <row r="255" spans="1:9" s="51" customFormat="1" ht="14.4" hidden="1" x14ac:dyDescent="0.3">
      <c r="A255" s="80"/>
      <c r="B255" s="80"/>
      <c r="C255" s="80"/>
      <c r="D255" s="80"/>
      <c r="E255" s="80"/>
      <c r="F255" s="80"/>
      <c r="G255" s="80"/>
      <c r="H255" s="80"/>
      <c r="I255" s="80"/>
    </row>
    <row r="256" spans="1:9" s="51" customFormat="1" ht="14.4" hidden="1" x14ac:dyDescent="0.3">
      <c r="A256" s="80"/>
      <c r="B256" s="80"/>
      <c r="C256" s="80"/>
      <c r="D256" s="80"/>
      <c r="E256" s="80"/>
      <c r="F256" s="80"/>
      <c r="G256" s="80"/>
      <c r="H256" s="80"/>
      <c r="I256" s="80"/>
    </row>
    <row r="257" spans="1:9" s="51" customFormat="1" ht="14.4" hidden="1" x14ac:dyDescent="0.3">
      <c r="A257" s="80"/>
      <c r="B257" s="80"/>
      <c r="C257" s="80"/>
      <c r="D257" s="80"/>
      <c r="E257" s="80"/>
      <c r="F257" s="80"/>
      <c r="G257" s="80"/>
      <c r="H257" s="80"/>
      <c r="I257" s="80"/>
    </row>
    <row r="258" spans="1:9" s="51" customFormat="1" ht="14.4" hidden="1" x14ac:dyDescent="0.3">
      <c r="A258" s="80"/>
      <c r="B258" s="80"/>
      <c r="C258" s="80"/>
      <c r="D258" s="80"/>
      <c r="E258" s="80"/>
      <c r="F258" s="80"/>
      <c r="G258" s="80"/>
      <c r="H258" s="80"/>
      <c r="I258" s="80"/>
    </row>
    <row r="259" spans="1:9" s="51" customFormat="1" ht="14.4" hidden="1" x14ac:dyDescent="0.3">
      <c r="A259" s="80"/>
      <c r="B259" s="80"/>
      <c r="C259" s="80"/>
      <c r="D259" s="80"/>
      <c r="E259" s="80"/>
      <c r="F259" s="80"/>
      <c r="G259" s="80"/>
      <c r="H259" s="80"/>
      <c r="I259" s="80"/>
    </row>
    <row r="260" spans="1:9" s="51" customFormat="1" ht="14.4" hidden="1" x14ac:dyDescent="0.3">
      <c r="A260" s="80"/>
      <c r="B260" s="80"/>
      <c r="C260" s="80"/>
      <c r="D260" s="80"/>
      <c r="E260" s="80"/>
      <c r="F260" s="80"/>
      <c r="G260" s="80"/>
      <c r="H260" s="80"/>
      <c r="I260" s="80"/>
    </row>
    <row r="261" spans="1:9" s="51" customFormat="1" ht="14.4" hidden="1" x14ac:dyDescent="0.3">
      <c r="A261" s="80"/>
      <c r="B261" s="80"/>
      <c r="C261" s="80"/>
      <c r="D261" s="80"/>
      <c r="E261" s="80"/>
      <c r="F261" s="80"/>
      <c r="G261" s="80"/>
      <c r="H261" s="80"/>
      <c r="I261" s="80"/>
    </row>
    <row r="262" spans="1:9" s="51" customFormat="1" ht="14.4" hidden="1" x14ac:dyDescent="0.3">
      <c r="A262" s="80"/>
      <c r="B262" s="80"/>
      <c r="C262" s="80"/>
      <c r="D262" s="80"/>
      <c r="E262" s="80"/>
      <c r="F262" s="80"/>
      <c r="G262" s="80"/>
      <c r="H262" s="80"/>
      <c r="I262" s="80"/>
    </row>
    <row r="263" spans="1:9" s="51" customFormat="1" ht="14.4" hidden="1" x14ac:dyDescent="0.3">
      <c r="A263" s="80"/>
      <c r="B263" s="80"/>
      <c r="C263" s="80"/>
      <c r="D263" s="80"/>
      <c r="E263" s="80"/>
      <c r="F263" s="80"/>
      <c r="G263" s="80"/>
      <c r="H263" s="80"/>
      <c r="I263" s="80"/>
    </row>
    <row r="264" spans="1:9" s="51" customFormat="1" ht="14.4" hidden="1" x14ac:dyDescent="0.3">
      <c r="A264" s="80"/>
      <c r="B264" s="80"/>
      <c r="C264" s="80"/>
      <c r="D264" s="80"/>
      <c r="E264" s="80"/>
      <c r="F264" s="80"/>
      <c r="G264" s="80"/>
      <c r="H264" s="80"/>
      <c r="I264" s="80"/>
    </row>
    <row r="265" spans="1:9" s="51" customFormat="1" ht="14.4" hidden="1" x14ac:dyDescent="0.3">
      <c r="A265" s="80"/>
      <c r="B265" s="80"/>
      <c r="C265" s="80"/>
      <c r="D265" s="80"/>
      <c r="E265" s="80"/>
      <c r="F265" s="80"/>
      <c r="G265" s="80"/>
      <c r="H265" s="80"/>
      <c r="I265" s="80"/>
    </row>
    <row r="266" spans="1:9" s="51" customFormat="1" ht="14.4" hidden="1" x14ac:dyDescent="0.3">
      <c r="A266" s="80"/>
      <c r="B266" s="80"/>
      <c r="C266" s="80"/>
      <c r="D266" s="80"/>
      <c r="E266" s="80"/>
      <c r="F266" s="80"/>
      <c r="G266" s="80"/>
      <c r="H266" s="80"/>
      <c r="I266" s="80"/>
    </row>
    <row r="267" spans="1:9" s="51" customFormat="1" ht="14.4" hidden="1" x14ac:dyDescent="0.3">
      <c r="A267" s="80"/>
      <c r="B267" s="80"/>
      <c r="C267" s="80"/>
      <c r="D267" s="80"/>
      <c r="E267" s="80"/>
      <c r="F267" s="80"/>
      <c r="G267" s="80"/>
      <c r="H267" s="80"/>
      <c r="I267" s="80"/>
    </row>
    <row r="268" spans="1:9" s="51" customFormat="1" ht="14.4" hidden="1" x14ac:dyDescent="0.3">
      <c r="A268" s="80"/>
      <c r="B268" s="80"/>
      <c r="C268" s="80"/>
      <c r="D268" s="80"/>
      <c r="E268" s="80"/>
      <c r="F268" s="80"/>
      <c r="G268" s="80"/>
      <c r="H268" s="80"/>
      <c r="I268" s="80"/>
    </row>
    <row r="269" spans="1:9" s="51" customFormat="1" ht="14.4" hidden="1" x14ac:dyDescent="0.3">
      <c r="A269" s="80"/>
      <c r="B269" s="80"/>
      <c r="C269" s="80"/>
      <c r="D269" s="80"/>
      <c r="E269" s="80"/>
      <c r="F269" s="80"/>
      <c r="G269" s="80"/>
      <c r="H269" s="80"/>
      <c r="I269" s="80"/>
    </row>
    <row r="270" spans="1:9" s="51" customFormat="1" ht="14.4" hidden="1" x14ac:dyDescent="0.3">
      <c r="A270" s="80"/>
      <c r="B270" s="80"/>
      <c r="C270" s="80"/>
      <c r="D270" s="80"/>
      <c r="E270" s="80"/>
      <c r="F270" s="80"/>
      <c r="G270" s="80"/>
      <c r="H270" s="80"/>
      <c r="I270" s="80"/>
    </row>
    <row r="271" spans="1:9" s="51" customFormat="1" ht="14.4" hidden="1" x14ac:dyDescent="0.3">
      <c r="A271" s="80"/>
      <c r="B271" s="80"/>
      <c r="C271" s="80"/>
      <c r="D271" s="80"/>
      <c r="E271" s="80"/>
      <c r="F271" s="80"/>
      <c r="G271" s="80"/>
      <c r="H271" s="80"/>
      <c r="I271" s="80"/>
    </row>
    <row r="272" spans="1:9" s="51" customFormat="1" ht="14.4" hidden="1" x14ac:dyDescent="0.3">
      <c r="A272" s="80"/>
      <c r="B272" s="80"/>
      <c r="C272" s="80"/>
      <c r="D272" s="80"/>
      <c r="E272" s="80"/>
      <c r="F272" s="80"/>
      <c r="G272" s="80"/>
      <c r="H272" s="80"/>
      <c r="I272" s="80"/>
    </row>
    <row r="273" spans="1:9" s="51" customFormat="1" ht="14.4" hidden="1" x14ac:dyDescent="0.3">
      <c r="A273" s="80"/>
      <c r="B273" s="80"/>
      <c r="C273" s="80"/>
      <c r="D273" s="80"/>
      <c r="E273" s="80"/>
      <c r="F273" s="80"/>
      <c r="G273" s="80"/>
      <c r="H273" s="80"/>
      <c r="I273" s="80"/>
    </row>
    <row r="274" spans="1:9" s="51" customFormat="1" ht="14.4" hidden="1" x14ac:dyDescent="0.3">
      <c r="A274" s="80"/>
      <c r="B274" s="80"/>
      <c r="C274" s="80"/>
      <c r="D274" s="80"/>
      <c r="E274" s="80"/>
      <c r="F274" s="80"/>
      <c r="G274" s="80"/>
      <c r="H274" s="80"/>
      <c r="I274" s="80"/>
    </row>
    <row r="275" spans="1:9" s="51" customFormat="1" ht="14.4" hidden="1" x14ac:dyDescent="0.3">
      <c r="A275" s="80"/>
      <c r="B275" s="80"/>
      <c r="C275" s="80"/>
      <c r="D275" s="80"/>
      <c r="E275" s="80"/>
      <c r="F275" s="80"/>
      <c r="G275" s="80"/>
      <c r="H275" s="80"/>
      <c r="I275" s="80"/>
    </row>
    <row r="276" spans="1:9" s="51" customFormat="1" ht="14.4" hidden="1" x14ac:dyDescent="0.3">
      <c r="A276" s="80"/>
      <c r="B276" s="80"/>
      <c r="C276" s="80"/>
      <c r="D276" s="80"/>
      <c r="E276" s="80"/>
      <c r="F276" s="80"/>
      <c r="G276" s="80"/>
      <c r="H276" s="80"/>
      <c r="I276" s="80"/>
    </row>
    <row r="277" spans="1:9" s="51" customFormat="1" ht="14.4" hidden="1" x14ac:dyDescent="0.3">
      <c r="A277" s="80"/>
      <c r="B277" s="80"/>
      <c r="C277" s="80"/>
      <c r="D277" s="80"/>
      <c r="E277" s="80"/>
      <c r="F277" s="80"/>
      <c r="G277" s="80"/>
      <c r="H277" s="80"/>
      <c r="I277" s="80"/>
    </row>
    <row r="278" spans="1:9" s="51" customFormat="1" ht="14.4" hidden="1" x14ac:dyDescent="0.3">
      <c r="A278" s="80"/>
      <c r="B278" s="80"/>
      <c r="C278" s="80"/>
      <c r="D278" s="80"/>
      <c r="E278" s="80"/>
      <c r="F278" s="80"/>
      <c r="G278" s="80"/>
      <c r="H278" s="80"/>
      <c r="I278" s="80"/>
    </row>
    <row r="279" spans="1:9" s="51" customFormat="1" ht="14.4" hidden="1" x14ac:dyDescent="0.3">
      <c r="A279" s="80"/>
      <c r="B279" s="80"/>
      <c r="C279" s="80"/>
      <c r="D279" s="80"/>
      <c r="E279" s="80"/>
      <c r="F279" s="80"/>
      <c r="G279" s="80"/>
      <c r="H279" s="80"/>
      <c r="I279" s="80"/>
    </row>
    <row r="280" spans="1:9" s="51" customFormat="1" ht="14.4" hidden="1" x14ac:dyDescent="0.3">
      <c r="A280" s="80"/>
      <c r="B280" s="80"/>
      <c r="C280" s="80"/>
      <c r="D280" s="80"/>
      <c r="E280" s="80"/>
      <c r="F280" s="80"/>
      <c r="G280" s="80"/>
      <c r="H280" s="80"/>
      <c r="I280" s="80"/>
    </row>
    <row r="281" spans="1:9" s="51" customFormat="1" ht="14.4" hidden="1" x14ac:dyDescent="0.3">
      <c r="A281" s="80"/>
      <c r="B281" s="80"/>
      <c r="C281" s="80"/>
      <c r="D281" s="80"/>
      <c r="E281" s="80"/>
      <c r="F281" s="80"/>
      <c r="G281" s="80"/>
      <c r="H281" s="80"/>
      <c r="I281" s="80"/>
    </row>
    <row r="282" spans="1:9" s="51" customFormat="1" ht="14.4" hidden="1" x14ac:dyDescent="0.3">
      <c r="A282" s="80"/>
      <c r="B282" s="80"/>
      <c r="C282" s="80"/>
      <c r="D282" s="80"/>
      <c r="E282" s="80"/>
      <c r="F282" s="80"/>
      <c r="G282" s="80"/>
      <c r="H282" s="80"/>
      <c r="I282" s="80"/>
    </row>
    <row r="283" spans="1:9" s="51" customFormat="1" ht="14.4" hidden="1" x14ac:dyDescent="0.3">
      <c r="A283" s="80"/>
      <c r="B283" s="80"/>
      <c r="C283" s="80"/>
      <c r="D283" s="80"/>
      <c r="E283" s="80"/>
      <c r="F283" s="80"/>
      <c r="G283" s="80"/>
      <c r="H283" s="80"/>
      <c r="I283" s="80"/>
    </row>
    <row r="284" spans="1:9" s="51" customFormat="1" ht="14.4" hidden="1" x14ac:dyDescent="0.3">
      <c r="A284" s="80"/>
      <c r="B284" s="80"/>
      <c r="C284" s="80"/>
      <c r="D284" s="80"/>
      <c r="E284" s="80"/>
      <c r="F284" s="80"/>
      <c r="G284" s="80"/>
      <c r="H284" s="80"/>
      <c r="I284" s="80"/>
    </row>
    <row r="285" spans="1:9" s="51" customFormat="1" ht="14.4" hidden="1" x14ac:dyDescent="0.3">
      <c r="A285" s="80"/>
      <c r="B285" s="80"/>
      <c r="C285" s="80"/>
      <c r="D285" s="80"/>
      <c r="E285" s="80"/>
      <c r="F285" s="80"/>
      <c r="G285" s="80"/>
      <c r="H285" s="80"/>
      <c r="I285" s="80"/>
    </row>
    <row r="286" spans="1:9" s="51" customFormat="1" ht="14.4" hidden="1" x14ac:dyDescent="0.3">
      <c r="A286" s="80"/>
      <c r="B286" s="80"/>
      <c r="C286" s="80"/>
      <c r="D286" s="80"/>
      <c r="E286" s="80"/>
      <c r="F286" s="80"/>
      <c r="G286" s="80"/>
      <c r="H286" s="80"/>
      <c r="I286" s="80"/>
    </row>
    <row r="287" spans="1:9" s="51" customFormat="1" ht="14.4" hidden="1" x14ac:dyDescent="0.3">
      <c r="A287" s="80"/>
      <c r="B287" s="80"/>
      <c r="C287" s="80"/>
      <c r="D287" s="80"/>
      <c r="E287" s="80"/>
      <c r="F287" s="80"/>
      <c r="G287" s="80"/>
      <c r="H287" s="80"/>
      <c r="I287" s="80"/>
    </row>
    <row r="288" spans="1:9" s="51" customFormat="1" ht="14.4" hidden="1" x14ac:dyDescent="0.3">
      <c r="A288" s="80"/>
      <c r="B288" s="80"/>
      <c r="C288" s="80"/>
      <c r="D288" s="80"/>
      <c r="E288" s="80"/>
      <c r="F288" s="80"/>
      <c r="G288" s="80"/>
      <c r="H288" s="80"/>
      <c r="I288" s="80"/>
    </row>
    <row r="289" spans="1:9" s="51" customFormat="1" ht="14.4" hidden="1" x14ac:dyDescent="0.3">
      <c r="A289" s="80"/>
      <c r="B289" s="80"/>
      <c r="C289" s="80"/>
      <c r="D289" s="80"/>
      <c r="E289" s="80"/>
      <c r="F289" s="80"/>
      <c r="G289" s="80"/>
      <c r="H289" s="80"/>
      <c r="I289" s="80"/>
    </row>
    <row r="290" spans="1:9" s="51" customFormat="1" ht="14.4" hidden="1" x14ac:dyDescent="0.3">
      <c r="A290" s="80"/>
      <c r="B290" s="80"/>
      <c r="C290" s="80"/>
      <c r="D290" s="80"/>
      <c r="E290" s="80"/>
      <c r="F290" s="80"/>
      <c r="G290" s="80"/>
      <c r="H290" s="80"/>
      <c r="I290" s="80"/>
    </row>
    <row r="291" spans="1:9" s="51" customFormat="1" ht="14.4" hidden="1" x14ac:dyDescent="0.3">
      <c r="A291" s="80"/>
      <c r="B291" s="80"/>
      <c r="C291" s="80"/>
      <c r="D291" s="80"/>
      <c r="E291" s="80"/>
      <c r="F291" s="80"/>
      <c r="G291" s="80"/>
      <c r="H291" s="80"/>
      <c r="I291" s="80"/>
    </row>
    <row r="292" spans="1:9" s="51" customFormat="1" ht="14.4" hidden="1" x14ac:dyDescent="0.3">
      <c r="A292" s="80"/>
      <c r="B292" s="80"/>
      <c r="C292" s="80"/>
      <c r="D292" s="80"/>
      <c r="E292" s="80"/>
      <c r="F292" s="80"/>
      <c r="G292" s="80"/>
      <c r="H292" s="80"/>
      <c r="I292" s="80"/>
    </row>
    <row r="293" spans="1:9" s="51" customFormat="1" ht="14.4" hidden="1" x14ac:dyDescent="0.3">
      <c r="A293" s="80"/>
      <c r="B293" s="80"/>
      <c r="C293" s="80"/>
      <c r="D293" s="80"/>
      <c r="E293" s="80"/>
      <c r="F293" s="80"/>
      <c r="G293" s="80"/>
      <c r="H293" s="80"/>
      <c r="I293" s="80"/>
    </row>
    <row r="294" spans="1:9" s="51" customFormat="1" ht="14.4" hidden="1" x14ac:dyDescent="0.3">
      <c r="A294" s="80"/>
      <c r="B294" s="80"/>
      <c r="C294" s="80"/>
      <c r="D294" s="80"/>
      <c r="E294" s="80"/>
      <c r="F294" s="80"/>
      <c r="G294" s="80"/>
      <c r="H294" s="80"/>
      <c r="I294" s="80"/>
    </row>
    <row r="295" spans="1:9" s="51" customFormat="1" ht="14.4" hidden="1" x14ac:dyDescent="0.3">
      <c r="A295" s="80"/>
      <c r="B295" s="80"/>
      <c r="C295" s="80"/>
      <c r="D295" s="80"/>
      <c r="E295" s="80"/>
      <c r="F295" s="80"/>
      <c r="G295" s="80"/>
      <c r="H295" s="80"/>
      <c r="I295" s="80"/>
    </row>
    <row r="296" spans="1:9" s="51" customFormat="1" ht="14.4" hidden="1" x14ac:dyDescent="0.3">
      <c r="A296" s="80"/>
      <c r="B296" s="80"/>
      <c r="C296" s="80"/>
      <c r="D296" s="80"/>
      <c r="E296" s="80"/>
      <c r="F296" s="80"/>
      <c r="G296" s="80"/>
      <c r="H296" s="80"/>
      <c r="I296" s="80"/>
    </row>
    <row r="297" spans="1:9" s="51" customFormat="1" ht="14.4" hidden="1" x14ac:dyDescent="0.3">
      <c r="A297" s="80"/>
      <c r="B297" s="80"/>
      <c r="C297" s="80"/>
      <c r="D297" s="80"/>
      <c r="E297" s="80"/>
      <c r="F297" s="80"/>
      <c r="G297" s="80"/>
      <c r="H297" s="80"/>
      <c r="I297" s="80"/>
    </row>
    <row r="298" spans="1:9" s="51" customFormat="1" ht="14.4" hidden="1" x14ac:dyDescent="0.3">
      <c r="A298" s="80"/>
      <c r="B298" s="80"/>
      <c r="C298" s="80"/>
      <c r="D298" s="80"/>
      <c r="E298" s="80"/>
      <c r="F298" s="80"/>
      <c r="G298" s="80"/>
      <c r="H298" s="80"/>
      <c r="I298" s="80"/>
    </row>
    <row r="299" spans="1:9" s="51" customFormat="1" ht="14.4" hidden="1" x14ac:dyDescent="0.3">
      <c r="A299" s="80"/>
      <c r="B299" s="80"/>
      <c r="C299" s="80"/>
      <c r="D299" s="80"/>
      <c r="E299" s="80"/>
      <c r="F299" s="80"/>
      <c r="G299" s="80"/>
      <c r="H299" s="80"/>
      <c r="I299" s="80"/>
    </row>
    <row r="300" spans="1:9" s="51" customFormat="1" ht="14.4" hidden="1" x14ac:dyDescent="0.3">
      <c r="A300" s="80"/>
      <c r="B300" s="80"/>
      <c r="C300" s="80"/>
      <c r="D300" s="80"/>
      <c r="E300" s="80"/>
      <c r="F300" s="80"/>
      <c r="G300" s="80"/>
      <c r="H300" s="80"/>
      <c r="I300" s="80"/>
    </row>
    <row r="301" spans="1:9" s="51" customFormat="1" ht="14.4" hidden="1" x14ac:dyDescent="0.3">
      <c r="A301" s="80"/>
      <c r="B301" s="80"/>
      <c r="C301" s="80"/>
      <c r="D301" s="80"/>
      <c r="E301" s="80"/>
      <c r="F301" s="80"/>
      <c r="G301" s="80"/>
      <c r="H301" s="80"/>
      <c r="I301" s="80"/>
    </row>
    <row r="302" spans="1:9" s="51" customFormat="1" ht="14.4" hidden="1" x14ac:dyDescent="0.3">
      <c r="A302" s="80"/>
      <c r="B302" s="80"/>
      <c r="C302" s="80"/>
      <c r="D302" s="80"/>
      <c r="E302" s="80"/>
      <c r="F302" s="80"/>
      <c r="G302" s="80"/>
      <c r="H302" s="80"/>
      <c r="I302" s="80"/>
    </row>
    <row r="303" spans="1:9" s="51" customFormat="1" ht="14.4" hidden="1" x14ac:dyDescent="0.3">
      <c r="A303" s="80"/>
      <c r="B303" s="80"/>
      <c r="C303" s="80"/>
      <c r="D303" s="80"/>
      <c r="E303" s="80"/>
      <c r="F303" s="80"/>
      <c r="G303" s="80"/>
      <c r="H303" s="80"/>
      <c r="I303" s="80"/>
    </row>
    <row r="304" spans="1:9" s="51" customFormat="1" ht="14.4" hidden="1" x14ac:dyDescent="0.3">
      <c r="A304" s="80"/>
      <c r="B304" s="80"/>
      <c r="C304" s="80"/>
      <c r="D304" s="80"/>
      <c r="E304" s="80"/>
      <c r="F304" s="80"/>
      <c r="G304" s="80"/>
      <c r="H304" s="80"/>
      <c r="I304" s="80"/>
    </row>
    <row r="305" spans="1:9" s="51" customFormat="1" ht="14.4" hidden="1" x14ac:dyDescent="0.3">
      <c r="A305" s="80"/>
      <c r="B305" s="80"/>
      <c r="C305" s="80"/>
      <c r="D305" s="80"/>
      <c r="E305" s="80"/>
      <c r="F305" s="80"/>
      <c r="G305" s="80"/>
      <c r="H305" s="80"/>
      <c r="I305" s="80"/>
    </row>
    <row r="306" spans="1:9" s="51" customFormat="1" ht="14.4" hidden="1" x14ac:dyDescent="0.3">
      <c r="A306" s="80"/>
      <c r="B306" s="80"/>
      <c r="C306" s="80"/>
      <c r="D306" s="80"/>
      <c r="E306" s="80"/>
      <c r="F306" s="80"/>
      <c r="G306" s="80"/>
      <c r="H306" s="80"/>
      <c r="I306" s="80"/>
    </row>
    <row r="307" spans="1:9" s="51" customFormat="1" ht="14.4" hidden="1" x14ac:dyDescent="0.3">
      <c r="A307" s="80"/>
      <c r="B307" s="80"/>
      <c r="C307" s="80"/>
      <c r="D307" s="80"/>
      <c r="E307" s="80"/>
      <c r="F307" s="80"/>
      <c r="G307" s="80"/>
      <c r="H307" s="80"/>
      <c r="I307" s="80"/>
    </row>
    <row r="308" spans="1:9" s="51" customFormat="1" ht="14.4" hidden="1" x14ac:dyDescent="0.3">
      <c r="A308" s="80"/>
      <c r="B308" s="80"/>
      <c r="C308" s="80"/>
      <c r="D308" s="80"/>
      <c r="E308" s="80"/>
      <c r="F308" s="80"/>
      <c r="G308" s="80"/>
      <c r="H308" s="80"/>
      <c r="I308" s="80"/>
    </row>
    <row r="309" spans="1:9" s="51" customFormat="1" ht="14.4" hidden="1" x14ac:dyDescent="0.3">
      <c r="A309" s="80"/>
      <c r="B309" s="80"/>
      <c r="C309" s="80"/>
      <c r="D309" s="80"/>
      <c r="E309" s="80"/>
      <c r="F309" s="80"/>
      <c r="G309" s="80"/>
      <c r="H309" s="80"/>
      <c r="I309" s="80"/>
    </row>
    <row r="310" spans="1:9" s="51" customFormat="1" ht="14.4" hidden="1" x14ac:dyDescent="0.3">
      <c r="A310" s="80"/>
      <c r="B310" s="80"/>
      <c r="C310" s="80"/>
      <c r="D310" s="80"/>
      <c r="E310" s="80"/>
      <c r="F310" s="80"/>
      <c r="G310" s="80"/>
      <c r="H310" s="80"/>
      <c r="I310" s="80"/>
    </row>
    <row r="311" spans="1:9" s="51" customFormat="1" ht="14.4" hidden="1" x14ac:dyDescent="0.3">
      <c r="A311" s="80"/>
      <c r="B311" s="80"/>
      <c r="C311" s="80"/>
      <c r="D311" s="80"/>
      <c r="E311" s="80"/>
      <c r="F311" s="80"/>
      <c r="G311" s="80"/>
      <c r="H311" s="80"/>
      <c r="I311" s="80"/>
    </row>
    <row r="312" spans="1:9" s="51" customFormat="1" ht="14.4" hidden="1" x14ac:dyDescent="0.3">
      <c r="A312" s="80"/>
      <c r="B312" s="80"/>
      <c r="C312" s="80"/>
      <c r="D312" s="80"/>
      <c r="E312" s="80"/>
      <c r="F312" s="80"/>
      <c r="G312" s="80"/>
      <c r="H312" s="80"/>
      <c r="I312" s="80"/>
    </row>
    <row r="313" spans="1:9" s="51" customFormat="1" ht="14.4" hidden="1" x14ac:dyDescent="0.3">
      <c r="A313" s="80"/>
      <c r="B313" s="80"/>
      <c r="C313" s="80"/>
      <c r="D313" s="80"/>
      <c r="E313" s="80"/>
      <c r="F313" s="80"/>
      <c r="G313" s="80"/>
      <c r="H313" s="80"/>
      <c r="I313" s="80"/>
    </row>
    <row r="314" spans="1:9" s="51" customFormat="1" ht="14.4" hidden="1" x14ac:dyDescent="0.3">
      <c r="A314" s="80"/>
      <c r="B314" s="80"/>
      <c r="C314" s="80"/>
      <c r="D314" s="80"/>
      <c r="E314" s="80"/>
      <c r="F314" s="80"/>
      <c r="G314" s="80"/>
      <c r="H314" s="80"/>
      <c r="I314" s="80"/>
    </row>
    <row r="315" spans="1:9" s="51" customFormat="1" ht="14.4" hidden="1" x14ac:dyDescent="0.3">
      <c r="A315" s="80"/>
      <c r="B315" s="80"/>
      <c r="C315" s="80"/>
      <c r="D315" s="80"/>
      <c r="E315" s="80"/>
      <c r="F315" s="80"/>
      <c r="G315" s="80"/>
      <c r="H315" s="80"/>
      <c r="I315" s="80"/>
    </row>
    <row r="316" spans="1:9" s="51" customFormat="1" ht="14.4" hidden="1" x14ac:dyDescent="0.3">
      <c r="A316" s="80"/>
      <c r="B316" s="80"/>
      <c r="C316" s="80"/>
      <c r="D316" s="80"/>
      <c r="E316" s="80"/>
      <c r="F316" s="80"/>
      <c r="G316" s="80"/>
      <c r="H316" s="80"/>
      <c r="I316" s="80"/>
    </row>
    <row r="317" spans="1:9" s="51" customFormat="1" ht="14.4" hidden="1" x14ac:dyDescent="0.3">
      <c r="A317" s="80"/>
      <c r="B317" s="80"/>
      <c r="C317" s="80"/>
      <c r="D317" s="80"/>
      <c r="E317" s="80"/>
      <c r="F317" s="80"/>
      <c r="G317" s="80"/>
      <c r="H317" s="80"/>
      <c r="I317" s="80"/>
    </row>
    <row r="318" spans="1:9" s="51" customFormat="1" ht="14.4" hidden="1" x14ac:dyDescent="0.3">
      <c r="A318" s="80"/>
      <c r="B318" s="80"/>
      <c r="C318" s="80"/>
      <c r="D318" s="80"/>
      <c r="E318" s="80"/>
      <c r="F318" s="80"/>
      <c r="G318" s="80"/>
      <c r="H318" s="80"/>
      <c r="I318" s="80"/>
    </row>
    <row r="319" spans="1:9" s="51" customFormat="1" ht="14.4" hidden="1" x14ac:dyDescent="0.3">
      <c r="A319" s="80"/>
      <c r="B319" s="80"/>
      <c r="C319" s="80"/>
      <c r="D319" s="80"/>
      <c r="E319" s="80"/>
      <c r="F319" s="80"/>
      <c r="G319" s="80"/>
      <c r="H319" s="80"/>
      <c r="I319" s="80"/>
    </row>
    <row r="320" spans="1:9" s="51" customFormat="1" ht="14.4" hidden="1" x14ac:dyDescent="0.3">
      <c r="A320" s="80"/>
      <c r="B320" s="80"/>
      <c r="C320" s="80"/>
      <c r="D320" s="80"/>
      <c r="E320" s="80"/>
      <c r="F320" s="80"/>
      <c r="G320" s="80"/>
      <c r="H320" s="80"/>
      <c r="I320" s="80"/>
    </row>
    <row r="321" spans="1:9" s="51" customFormat="1" ht="14.4" hidden="1" x14ac:dyDescent="0.3">
      <c r="A321" s="80"/>
      <c r="B321" s="80"/>
      <c r="C321" s="80"/>
      <c r="D321" s="80"/>
      <c r="E321" s="80"/>
      <c r="F321" s="80"/>
      <c r="G321" s="80"/>
      <c r="H321" s="80"/>
      <c r="I321" s="80"/>
    </row>
    <row r="322" spans="1:9" s="51" customFormat="1" ht="14.4" hidden="1" x14ac:dyDescent="0.3">
      <c r="A322" s="80"/>
      <c r="B322" s="80"/>
      <c r="C322" s="80"/>
      <c r="D322" s="80"/>
      <c r="E322" s="80"/>
      <c r="F322" s="80"/>
      <c r="G322" s="80"/>
      <c r="H322" s="80"/>
      <c r="I322" s="80"/>
    </row>
    <row r="323" spans="1:9" s="51" customFormat="1" ht="14.4" hidden="1" x14ac:dyDescent="0.3">
      <c r="A323" s="80"/>
      <c r="B323" s="80"/>
      <c r="C323" s="80"/>
      <c r="D323" s="80"/>
      <c r="E323" s="80"/>
      <c r="F323" s="80"/>
      <c r="G323" s="80"/>
      <c r="H323" s="80"/>
      <c r="I323" s="80"/>
    </row>
    <row r="324" spans="1:9" s="51" customFormat="1" ht="14.4" hidden="1" x14ac:dyDescent="0.3">
      <c r="A324" s="80"/>
      <c r="B324" s="80"/>
      <c r="C324" s="80"/>
      <c r="D324" s="80"/>
      <c r="E324" s="80"/>
      <c r="F324" s="80"/>
      <c r="G324" s="80"/>
      <c r="H324" s="80"/>
      <c r="I324" s="80"/>
    </row>
    <row r="325" spans="1:9" s="51" customFormat="1" ht="14.4" hidden="1" x14ac:dyDescent="0.3">
      <c r="A325" s="80"/>
      <c r="B325" s="80"/>
      <c r="C325" s="80"/>
      <c r="D325" s="80"/>
      <c r="E325" s="80"/>
      <c r="F325" s="80"/>
      <c r="G325" s="80"/>
      <c r="H325" s="80"/>
      <c r="I325" s="80"/>
    </row>
    <row r="326" spans="1:9" s="51" customFormat="1" ht="14.4" hidden="1" x14ac:dyDescent="0.3">
      <c r="A326" s="80"/>
      <c r="B326" s="80"/>
      <c r="C326" s="80"/>
      <c r="D326" s="80"/>
      <c r="E326" s="80"/>
      <c r="F326" s="80"/>
      <c r="G326" s="80"/>
      <c r="H326" s="80"/>
      <c r="I326" s="80"/>
    </row>
    <row r="327" spans="1:9" s="51" customFormat="1" ht="14.4" hidden="1" x14ac:dyDescent="0.3">
      <c r="A327" s="80"/>
      <c r="B327" s="80"/>
      <c r="C327" s="80"/>
      <c r="D327" s="80"/>
      <c r="E327" s="80"/>
      <c r="F327" s="80"/>
      <c r="G327" s="80"/>
      <c r="H327" s="80"/>
      <c r="I327" s="80"/>
    </row>
    <row r="328" spans="1:9" s="51" customFormat="1" ht="14.4" hidden="1" x14ac:dyDescent="0.3">
      <c r="A328" s="80"/>
      <c r="B328" s="80"/>
      <c r="C328" s="80"/>
      <c r="D328" s="80"/>
      <c r="E328" s="80"/>
      <c r="F328" s="80"/>
      <c r="G328" s="80"/>
      <c r="H328" s="80"/>
      <c r="I328" s="80"/>
    </row>
    <row r="329" spans="1:9" s="51" customFormat="1" ht="14.4" hidden="1" x14ac:dyDescent="0.3">
      <c r="A329" s="80"/>
      <c r="B329" s="80"/>
      <c r="C329" s="80"/>
      <c r="D329" s="80"/>
      <c r="E329" s="80"/>
      <c r="F329" s="80"/>
      <c r="G329" s="80"/>
      <c r="H329" s="80"/>
      <c r="I329" s="80"/>
    </row>
    <row r="330" spans="1:9" s="51" customFormat="1" ht="14.4" hidden="1" x14ac:dyDescent="0.3">
      <c r="A330" s="80"/>
      <c r="B330" s="80"/>
      <c r="C330" s="80"/>
      <c r="D330" s="80"/>
      <c r="E330" s="80"/>
      <c r="F330" s="80"/>
      <c r="G330" s="80"/>
      <c r="H330" s="80"/>
      <c r="I330" s="80"/>
    </row>
    <row r="331" spans="1:9" s="51" customFormat="1" ht="14.4" hidden="1" x14ac:dyDescent="0.3">
      <c r="A331" s="80"/>
      <c r="B331" s="80"/>
      <c r="C331" s="80"/>
      <c r="D331" s="80"/>
      <c r="E331" s="80"/>
      <c r="F331" s="80"/>
      <c r="G331" s="80"/>
      <c r="H331" s="80"/>
      <c r="I331" s="80"/>
    </row>
    <row r="332" spans="1:9" s="51" customFormat="1" ht="14.4" hidden="1" x14ac:dyDescent="0.3">
      <c r="A332" s="80"/>
      <c r="B332" s="80"/>
      <c r="C332" s="80"/>
      <c r="D332" s="80"/>
      <c r="E332" s="80"/>
      <c r="F332" s="80"/>
      <c r="G332" s="80"/>
      <c r="H332" s="80"/>
      <c r="I332" s="80"/>
    </row>
    <row r="333" spans="1:9" s="51" customFormat="1" ht="14.4" hidden="1" x14ac:dyDescent="0.3">
      <c r="A333" s="80"/>
      <c r="B333" s="80"/>
      <c r="C333" s="80"/>
      <c r="D333" s="80"/>
      <c r="E333" s="80"/>
      <c r="F333" s="80"/>
      <c r="G333" s="80"/>
      <c r="H333" s="80"/>
      <c r="I333" s="80"/>
    </row>
    <row r="334" spans="1:9" s="51" customFormat="1" ht="14.4" hidden="1" x14ac:dyDescent="0.3">
      <c r="A334" s="80"/>
      <c r="B334" s="80"/>
      <c r="C334" s="80"/>
      <c r="D334" s="80"/>
      <c r="E334" s="80"/>
      <c r="F334" s="80"/>
      <c r="G334" s="80"/>
      <c r="H334" s="80"/>
      <c r="I334" s="80"/>
    </row>
    <row r="335" spans="1:9" s="51" customFormat="1" ht="14.4" hidden="1" x14ac:dyDescent="0.3">
      <c r="A335" s="80"/>
      <c r="B335" s="80"/>
      <c r="C335" s="80"/>
      <c r="D335" s="80"/>
      <c r="E335" s="80"/>
      <c r="F335" s="80"/>
      <c r="G335" s="80"/>
      <c r="H335" s="80"/>
      <c r="I335" s="80"/>
    </row>
    <row r="336" spans="1:9" s="51" customFormat="1" ht="14.4" hidden="1" x14ac:dyDescent="0.3">
      <c r="A336" s="80"/>
      <c r="B336" s="80"/>
      <c r="C336" s="80"/>
      <c r="D336" s="80"/>
      <c r="E336" s="80"/>
      <c r="F336" s="80"/>
      <c r="G336" s="80"/>
      <c r="H336" s="80"/>
      <c r="I336" s="80"/>
    </row>
    <row r="337" spans="1:9" s="51" customFormat="1" ht="14.4" hidden="1" x14ac:dyDescent="0.3">
      <c r="A337" s="80"/>
      <c r="B337" s="80"/>
      <c r="C337" s="80"/>
      <c r="D337" s="80"/>
      <c r="E337" s="80"/>
      <c r="F337" s="80"/>
      <c r="G337" s="80"/>
      <c r="H337" s="80"/>
      <c r="I337" s="80"/>
    </row>
    <row r="338" spans="1:9" s="51" customFormat="1" ht="14.4" hidden="1" x14ac:dyDescent="0.3">
      <c r="A338" s="80"/>
      <c r="B338" s="80"/>
      <c r="C338" s="80"/>
      <c r="D338" s="80"/>
      <c r="E338" s="80"/>
      <c r="F338" s="80"/>
      <c r="G338" s="80"/>
      <c r="H338" s="80"/>
      <c r="I338" s="80"/>
    </row>
    <row r="339" spans="1:9" s="51" customFormat="1" ht="14.4" hidden="1" x14ac:dyDescent="0.3">
      <c r="A339" s="80"/>
      <c r="B339" s="80"/>
      <c r="C339" s="80"/>
      <c r="D339" s="80"/>
      <c r="E339" s="80"/>
      <c r="F339" s="80"/>
      <c r="G339" s="80"/>
      <c r="H339" s="80"/>
      <c r="I339" s="80"/>
    </row>
    <row r="340" spans="1:9" s="51" customFormat="1" ht="14.4" hidden="1" x14ac:dyDescent="0.3">
      <c r="A340" s="80"/>
      <c r="B340" s="80"/>
      <c r="C340" s="80"/>
      <c r="D340" s="80"/>
      <c r="E340" s="80"/>
      <c r="F340" s="80"/>
      <c r="G340" s="80"/>
      <c r="H340" s="80"/>
      <c r="I340" s="80"/>
    </row>
    <row r="341" spans="1:9" s="51" customFormat="1" ht="14.4" hidden="1" x14ac:dyDescent="0.3">
      <c r="A341" s="80"/>
      <c r="B341" s="80"/>
      <c r="C341" s="80"/>
      <c r="D341" s="80"/>
      <c r="E341" s="80"/>
      <c r="F341" s="80"/>
      <c r="G341" s="80"/>
      <c r="H341" s="80"/>
      <c r="I341" s="80"/>
    </row>
    <row r="342" spans="1:9" s="51" customFormat="1" ht="14.4" hidden="1" x14ac:dyDescent="0.3">
      <c r="A342" s="80"/>
      <c r="B342" s="80"/>
      <c r="C342" s="80"/>
      <c r="D342" s="80"/>
      <c r="E342" s="80"/>
      <c r="F342" s="80"/>
      <c r="G342" s="80"/>
      <c r="H342" s="80"/>
      <c r="I342" s="80"/>
    </row>
    <row r="343" spans="1:9" s="51" customFormat="1" ht="14.4" hidden="1" x14ac:dyDescent="0.3">
      <c r="A343" s="80"/>
      <c r="B343" s="80"/>
      <c r="C343" s="80"/>
      <c r="D343" s="80"/>
      <c r="E343" s="80"/>
      <c r="F343" s="80"/>
      <c r="G343" s="80"/>
      <c r="H343" s="80"/>
      <c r="I343" s="80"/>
    </row>
    <row r="344" spans="1:9" s="51" customFormat="1" ht="14.4" hidden="1" x14ac:dyDescent="0.3">
      <c r="A344" s="80"/>
      <c r="B344" s="80"/>
      <c r="C344" s="80"/>
      <c r="D344" s="80"/>
      <c r="E344" s="80"/>
      <c r="F344" s="80"/>
      <c r="G344" s="80"/>
      <c r="H344" s="80"/>
      <c r="I344" s="80"/>
    </row>
    <row r="345" spans="1:9" s="51" customFormat="1" ht="14.4" hidden="1" x14ac:dyDescent="0.3">
      <c r="A345" s="80"/>
      <c r="B345" s="80"/>
      <c r="C345" s="80"/>
      <c r="D345" s="80"/>
      <c r="E345" s="80"/>
      <c r="F345" s="80"/>
      <c r="G345" s="80"/>
      <c r="H345" s="80"/>
      <c r="I345" s="80"/>
    </row>
    <row r="346" spans="1:9" s="51" customFormat="1" ht="14.4" hidden="1" x14ac:dyDescent="0.3">
      <c r="A346" s="80"/>
      <c r="B346" s="80"/>
      <c r="C346" s="80"/>
      <c r="D346" s="80"/>
      <c r="E346" s="80"/>
      <c r="F346" s="80"/>
      <c r="G346" s="80"/>
      <c r="H346" s="80"/>
      <c r="I346" s="80"/>
    </row>
    <row r="347" spans="1:9" s="51" customFormat="1" ht="14.4" hidden="1" x14ac:dyDescent="0.3">
      <c r="A347" s="80"/>
      <c r="B347" s="80"/>
      <c r="C347" s="80"/>
      <c r="D347" s="80"/>
      <c r="E347" s="80"/>
      <c r="F347" s="80"/>
      <c r="G347" s="80"/>
      <c r="H347" s="80"/>
      <c r="I347" s="80"/>
    </row>
    <row r="348" spans="1:9" s="51" customFormat="1" ht="14.4" hidden="1" x14ac:dyDescent="0.3">
      <c r="A348" s="80"/>
      <c r="B348" s="80"/>
      <c r="C348" s="80"/>
      <c r="D348" s="80"/>
      <c r="E348" s="80"/>
      <c r="F348" s="80"/>
      <c r="G348" s="80"/>
      <c r="H348" s="80"/>
      <c r="I348" s="80"/>
    </row>
    <row r="349" spans="1:9" s="51" customFormat="1" ht="14.4" hidden="1" x14ac:dyDescent="0.3">
      <c r="A349" s="80"/>
      <c r="B349" s="80"/>
      <c r="C349" s="80"/>
      <c r="D349" s="80"/>
      <c r="E349" s="80"/>
      <c r="F349" s="80"/>
      <c r="G349" s="80"/>
      <c r="H349" s="80"/>
      <c r="I349" s="80"/>
    </row>
    <row r="350" spans="1:9" s="51" customFormat="1" ht="14.4" hidden="1" x14ac:dyDescent="0.3">
      <c r="A350" s="80"/>
      <c r="B350" s="80"/>
      <c r="C350" s="80"/>
      <c r="D350" s="80"/>
      <c r="E350" s="80"/>
      <c r="F350" s="80"/>
      <c r="G350" s="80"/>
      <c r="H350" s="80"/>
      <c r="I350" s="80"/>
    </row>
    <row r="351" spans="1:9" s="51" customFormat="1" ht="14.4" hidden="1" x14ac:dyDescent="0.3">
      <c r="A351" s="80"/>
      <c r="B351" s="80"/>
      <c r="C351" s="80"/>
      <c r="D351" s="80"/>
      <c r="E351" s="80"/>
      <c r="F351" s="80"/>
      <c r="G351" s="80"/>
      <c r="H351" s="80"/>
      <c r="I351" s="80"/>
    </row>
    <row r="352" spans="1:9" s="51" customFormat="1" ht="14.4" hidden="1" x14ac:dyDescent="0.3">
      <c r="A352" s="80"/>
      <c r="B352" s="80"/>
      <c r="C352" s="80"/>
      <c r="D352" s="80"/>
      <c r="E352" s="80"/>
      <c r="F352" s="80"/>
      <c r="G352" s="80"/>
      <c r="H352" s="80"/>
      <c r="I352" s="80"/>
    </row>
    <row r="353" spans="1:9" s="51" customFormat="1" ht="14.4" hidden="1" x14ac:dyDescent="0.3">
      <c r="A353" s="80"/>
      <c r="B353" s="80"/>
      <c r="C353" s="80"/>
      <c r="D353" s="80"/>
      <c r="E353" s="80"/>
      <c r="F353" s="80"/>
      <c r="G353" s="80"/>
      <c r="H353" s="80"/>
      <c r="I353" s="80"/>
    </row>
    <row r="354" spans="1:9" s="51" customFormat="1" ht="14.4" hidden="1" x14ac:dyDescent="0.3">
      <c r="A354" s="80"/>
      <c r="B354" s="80"/>
      <c r="C354" s="80"/>
      <c r="D354" s="80"/>
      <c r="E354" s="80"/>
      <c r="F354" s="80"/>
      <c r="G354" s="80"/>
      <c r="H354" s="80"/>
      <c r="I354" s="80"/>
    </row>
    <row r="355" spans="1:9" s="51" customFormat="1" ht="14.4" hidden="1" x14ac:dyDescent="0.3">
      <c r="A355" s="80"/>
      <c r="B355" s="80"/>
      <c r="C355" s="80"/>
      <c r="D355" s="80"/>
      <c r="E355" s="80"/>
      <c r="F355" s="80"/>
      <c r="G355" s="80"/>
      <c r="H355" s="80"/>
      <c r="I355" s="80"/>
    </row>
    <row r="356" spans="1:9" s="51" customFormat="1" ht="14.4" hidden="1" x14ac:dyDescent="0.3">
      <c r="A356" s="80"/>
      <c r="B356" s="80"/>
      <c r="C356" s="80"/>
      <c r="D356" s="80"/>
      <c r="E356" s="80"/>
      <c r="F356" s="80"/>
      <c r="G356" s="80"/>
      <c r="H356" s="80"/>
      <c r="I356" s="80"/>
    </row>
    <row r="357" spans="1:9" s="51" customFormat="1" ht="14.4" hidden="1" x14ac:dyDescent="0.3">
      <c r="A357" s="80"/>
      <c r="B357" s="80"/>
      <c r="C357" s="80"/>
      <c r="D357" s="80"/>
      <c r="E357" s="80"/>
      <c r="F357" s="80"/>
      <c r="G357" s="80"/>
      <c r="H357" s="80"/>
      <c r="I357" s="80"/>
    </row>
    <row r="358" spans="1:9" s="51" customFormat="1" ht="14.4" hidden="1" x14ac:dyDescent="0.3">
      <c r="A358" s="80"/>
      <c r="B358" s="80"/>
      <c r="C358" s="80"/>
      <c r="D358" s="80"/>
      <c r="E358" s="80"/>
      <c r="F358" s="80"/>
      <c r="G358" s="80"/>
      <c r="H358" s="80"/>
      <c r="I358" s="80"/>
    </row>
    <row r="359" spans="1:9" s="51" customFormat="1" ht="14.4" hidden="1" x14ac:dyDescent="0.3">
      <c r="A359" s="80"/>
      <c r="B359" s="80"/>
      <c r="C359" s="80"/>
      <c r="D359" s="80"/>
      <c r="E359" s="80"/>
      <c r="F359" s="80"/>
      <c r="G359" s="80"/>
      <c r="H359" s="80"/>
      <c r="I359" s="80"/>
    </row>
    <row r="360" spans="1:9" s="51" customFormat="1" ht="14.4" hidden="1" x14ac:dyDescent="0.3">
      <c r="A360" s="80"/>
      <c r="B360" s="80"/>
      <c r="C360" s="80"/>
      <c r="D360" s="80"/>
      <c r="E360" s="80"/>
      <c r="F360" s="80"/>
      <c r="G360" s="80"/>
      <c r="H360" s="80"/>
      <c r="I360" s="80"/>
    </row>
    <row r="361" spans="1:9" s="51" customFormat="1" ht="14.4" hidden="1" x14ac:dyDescent="0.3">
      <c r="A361" s="80"/>
      <c r="B361" s="80"/>
      <c r="C361" s="80"/>
      <c r="D361" s="80"/>
      <c r="E361" s="80"/>
      <c r="F361" s="80"/>
      <c r="G361" s="80"/>
      <c r="H361" s="80"/>
      <c r="I361" s="80"/>
    </row>
    <row r="362" spans="1:9" s="51" customFormat="1" ht="14.4" hidden="1" x14ac:dyDescent="0.3">
      <c r="A362" s="80"/>
      <c r="B362" s="80"/>
      <c r="C362" s="80"/>
      <c r="D362" s="80"/>
      <c r="E362" s="80"/>
      <c r="F362" s="80"/>
      <c r="G362" s="80"/>
      <c r="H362" s="80"/>
      <c r="I362" s="80"/>
    </row>
    <row r="363" spans="1:9" s="51" customFormat="1" ht="14.4" hidden="1" x14ac:dyDescent="0.3">
      <c r="A363" s="80"/>
      <c r="B363" s="80"/>
      <c r="C363" s="80"/>
      <c r="D363" s="80"/>
      <c r="E363" s="80"/>
      <c r="F363" s="80"/>
      <c r="G363" s="80"/>
      <c r="H363" s="80"/>
      <c r="I363" s="80"/>
    </row>
    <row r="364" spans="1:9" s="51" customFormat="1" ht="14.4" hidden="1" x14ac:dyDescent="0.3">
      <c r="A364" s="80"/>
      <c r="B364" s="80"/>
      <c r="C364" s="80"/>
      <c r="D364" s="80"/>
      <c r="E364" s="80"/>
      <c r="F364" s="80"/>
      <c r="G364" s="80"/>
      <c r="H364" s="80"/>
      <c r="I364" s="80"/>
    </row>
    <row r="365" spans="1:9" s="51" customFormat="1" ht="14.4" hidden="1" x14ac:dyDescent="0.3">
      <c r="A365" s="80"/>
      <c r="B365" s="80"/>
      <c r="C365" s="80"/>
      <c r="D365" s="80"/>
      <c r="E365" s="80"/>
      <c r="F365" s="80"/>
      <c r="G365" s="80"/>
      <c r="H365" s="80"/>
      <c r="I365" s="80"/>
    </row>
    <row r="366" spans="1:9" s="51" customFormat="1" ht="14.4" hidden="1" x14ac:dyDescent="0.3">
      <c r="A366" s="80"/>
      <c r="B366" s="80"/>
      <c r="C366" s="80"/>
      <c r="D366" s="80"/>
      <c r="E366" s="80"/>
      <c r="F366" s="80"/>
      <c r="G366" s="80"/>
      <c r="H366" s="80"/>
      <c r="I366" s="80"/>
    </row>
    <row r="367" spans="1:9" s="51" customFormat="1" ht="14.4" hidden="1" x14ac:dyDescent="0.3">
      <c r="A367" s="80"/>
      <c r="B367" s="80"/>
      <c r="C367" s="80"/>
      <c r="D367" s="80"/>
      <c r="E367" s="80"/>
      <c r="F367" s="80"/>
      <c r="G367" s="80"/>
      <c r="H367" s="80"/>
      <c r="I367" s="80"/>
    </row>
    <row r="368" spans="1:9" s="51" customFormat="1" ht="14.4" hidden="1" x14ac:dyDescent="0.3">
      <c r="A368" s="80"/>
      <c r="B368" s="80"/>
      <c r="C368" s="80"/>
      <c r="D368" s="80"/>
      <c r="E368" s="80"/>
      <c r="F368" s="80"/>
      <c r="G368" s="80"/>
      <c r="H368" s="80"/>
      <c r="I368" s="80"/>
    </row>
    <row r="369" spans="1:9" s="51" customFormat="1" ht="14.4" hidden="1" x14ac:dyDescent="0.3">
      <c r="A369" s="80"/>
      <c r="B369" s="80"/>
      <c r="C369" s="80"/>
      <c r="D369" s="80"/>
      <c r="E369" s="80"/>
      <c r="F369" s="80"/>
      <c r="G369" s="80"/>
      <c r="H369" s="80"/>
      <c r="I369" s="80"/>
    </row>
    <row r="370" spans="1:9" s="51" customFormat="1" ht="14.4" hidden="1" x14ac:dyDescent="0.3">
      <c r="A370" s="80"/>
      <c r="B370" s="80"/>
      <c r="C370" s="80"/>
      <c r="D370" s="80"/>
      <c r="E370" s="80"/>
      <c r="F370" s="80"/>
      <c r="G370" s="80"/>
      <c r="H370" s="80"/>
      <c r="I370" s="80"/>
    </row>
    <row r="371" spans="1:9" s="51" customFormat="1" ht="14.4" hidden="1" x14ac:dyDescent="0.3">
      <c r="A371" s="80"/>
      <c r="B371" s="80"/>
      <c r="C371" s="80"/>
      <c r="D371" s="80"/>
      <c r="E371" s="80"/>
      <c r="F371" s="80"/>
      <c r="G371" s="80"/>
      <c r="H371" s="80"/>
      <c r="I371" s="80"/>
    </row>
    <row r="372" spans="1:9" s="51" customFormat="1" ht="14.4" hidden="1" x14ac:dyDescent="0.3">
      <c r="A372" s="80"/>
      <c r="B372" s="80"/>
      <c r="C372" s="80"/>
      <c r="D372" s="80"/>
      <c r="E372" s="80"/>
      <c r="F372" s="80"/>
      <c r="G372" s="80"/>
      <c r="H372" s="80"/>
      <c r="I372" s="80"/>
    </row>
    <row r="373" spans="1:9" s="51" customFormat="1" ht="14.4" hidden="1" x14ac:dyDescent="0.3">
      <c r="A373" s="80"/>
      <c r="B373" s="80"/>
      <c r="C373" s="80"/>
      <c r="D373" s="80"/>
      <c r="E373" s="80"/>
      <c r="F373" s="80"/>
      <c r="G373" s="80"/>
      <c r="H373" s="80"/>
      <c r="I373" s="80"/>
    </row>
    <row r="374" spans="1:9" s="51" customFormat="1" ht="14.4" hidden="1" x14ac:dyDescent="0.3">
      <c r="A374" s="80"/>
      <c r="B374" s="80"/>
      <c r="C374" s="80"/>
      <c r="D374" s="80"/>
      <c r="E374" s="80"/>
      <c r="F374" s="80"/>
      <c r="G374" s="80"/>
      <c r="H374" s="80"/>
      <c r="I374" s="80"/>
    </row>
    <row r="375" spans="1:9" s="51" customFormat="1" ht="14.4" hidden="1" x14ac:dyDescent="0.3">
      <c r="A375" s="80"/>
      <c r="B375" s="80"/>
      <c r="C375" s="80"/>
      <c r="D375" s="80"/>
      <c r="E375" s="80"/>
      <c r="F375" s="80"/>
      <c r="G375" s="80"/>
      <c r="H375" s="80"/>
      <c r="I375" s="80"/>
    </row>
    <row r="376" spans="1:9" s="51" customFormat="1" ht="14.4" hidden="1" x14ac:dyDescent="0.3">
      <c r="A376" s="80"/>
      <c r="B376" s="80"/>
      <c r="C376" s="80"/>
      <c r="D376" s="80"/>
      <c r="E376" s="80"/>
      <c r="F376" s="80"/>
      <c r="G376" s="80"/>
      <c r="H376" s="80"/>
      <c r="I376" s="80"/>
    </row>
    <row r="377" spans="1:9" s="51" customFormat="1" ht="14.4" hidden="1" x14ac:dyDescent="0.3">
      <c r="A377" s="80"/>
      <c r="B377" s="80"/>
      <c r="C377" s="80"/>
      <c r="D377" s="80"/>
      <c r="E377" s="80"/>
      <c r="F377" s="80"/>
      <c r="G377" s="80"/>
      <c r="H377" s="80"/>
      <c r="I377" s="80"/>
    </row>
    <row r="378" spans="1:9" s="51" customFormat="1" ht="14.4" hidden="1" x14ac:dyDescent="0.3">
      <c r="A378" s="80"/>
      <c r="B378" s="80"/>
      <c r="C378" s="80"/>
      <c r="D378" s="80"/>
      <c r="E378" s="80"/>
      <c r="F378" s="80"/>
      <c r="G378" s="80"/>
      <c r="H378" s="80"/>
      <c r="I378" s="80"/>
    </row>
    <row r="379" spans="1:9" s="51" customFormat="1" ht="14.4" hidden="1" x14ac:dyDescent="0.3">
      <c r="A379" s="80"/>
      <c r="B379" s="80"/>
      <c r="C379" s="80"/>
      <c r="D379" s="80"/>
      <c r="E379" s="80"/>
      <c r="F379" s="80"/>
      <c r="G379" s="80"/>
      <c r="H379" s="80"/>
      <c r="I379" s="80"/>
    </row>
    <row r="380" spans="1:9" s="51" customFormat="1" ht="14.4" hidden="1" x14ac:dyDescent="0.3">
      <c r="A380" s="80"/>
      <c r="B380" s="80"/>
      <c r="C380" s="80"/>
      <c r="D380" s="80"/>
      <c r="E380" s="80"/>
      <c r="F380" s="80"/>
      <c r="G380" s="80"/>
      <c r="H380" s="80"/>
      <c r="I380" s="80"/>
    </row>
    <row r="381" spans="1:9" s="51" customFormat="1" ht="14.4" hidden="1" x14ac:dyDescent="0.3">
      <c r="A381" s="80"/>
      <c r="B381" s="80"/>
      <c r="C381" s="80"/>
      <c r="D381" s="80"/>
      <c r="E381" s="80"/>
      <c r="F381" s="80"/>
      <c r="G381" s="80"/>
      <c r="H381" s="80"/>
      <c r="I381" s="80"/>
    </row>
    <row r="382" spans="1:9" s="51" customFormat="1" ht="14.4" hidden="1" x14ac:dyDescent="0.3">
      <c r="A382" s="80"/>
      <c r="B382" s="80"/>
      <c r="C382" s="80"/>
      <c r="D382" s="80"/>
      <c r="E382" s="80"/>
      <c r="F382" s="80"/>
      <c r="G382" s="80"/>
      <c r="H382" s="80"/>
      <c r="I382" s="80"/>
    </row>
    <row r="383" spans="1:9" s="51" customFormat="1" ht="14.4" hidden="1" x14ac:dyDescent="0.3">
      <c r="A383" s="80"/>
      <c r="B383" s="80"/>
      <c r="C383" s="80"/>
      <c r="D383" s="80"/>
      <c r="E383" s="80"/>
      <c r="F383" s="80"/>
      <c r="G383" s="80"/>
      <c r="H383" s="80"/>
      <c r="I383" s="80"/>
    </row>
    <row r="384" spans="1:9" s="51" customFormat="1" ht="14.4" hidden="1" x14ac:dyDescent="0.3">
      <c r="A384" s="80"/>
      <c r="B384" s="80"/>
      <c r="C384" s="80"/>
      <c r="D384" s="80"/>
      <c r="E384" s="80"/>
      <c r="F384" s="80"/>
      <c r="G384" s="80"/>
      <c r="H384" s="80"/>
      <c r="I384" s="80"/>
    </row>
    <row r="385" spans="1:9" s="51" customFormat="1" ht="14.4" hidden="1" x14ac:dyDescent="0.3">
      <c r="A385" s="80"/>
      <c r="B385" s="80"/>
      <c r="C385" s="80"/>
      <c r="D385" s="80"/>
      <c r="E385" s="80"/>
      <c r="F385" s="80"/>
      <c r="G385" s="80"/>
      <c r="H385" s="80"/>
      <c r="I385" s="80"/>
    </row>
    <row r="386" spans="1:9" s="51" customFormat="1" ht="14.4" hidden="1" x14ac:dyDescent="0.3">
      <c r="A386" s="80"/>
      <c r="B386" s="80"/>
      <c r="C386" s="80"/>
      <c r="D386" s="80"/>
      <c r="E386" s="80"/>
      <c r="F386" s="80"/>
      <c r="G386" s="80"/>
      <c r="H386" s="80"/>
      <c r="I386" s="80"/>
    </row>
    <row r="387" spans="1:9" s="51" customFormat="1" ht="14.4" hidden="1" x14ac:dyDescent="0.3">
      <c r="A387" s="80"/>
      <c r="B387" s="80"/>
      <c r="C387" s="80"/>
      <c r="D387" s="80"/>
      <c r="E387" s="80"/>
      <c r="F387" s="80"/>
      <c r="G387" s="80"/>
      <c r="H387" s="80"/>
      <c r="I387" s="80"/>
    </row>
    <row r="388" spans="1:9" s="51" customFormat="1" ht="14.4" hidden="1" x14ac:dyDescent="0.3">
      <c r="A388" s="80"/>
      <c r="B388" s="80"/>
      <c r="C388" s="80"/>
      <c r="D388" s="80"/>
      <c r="E388" s="80"/>
      <c r="F388" s="80"/>
      <c r="G388" s="80"/>
      <c r="H388" s="80"/>
      <c r="I388" s="80"/>
    </row>
    <row r="389" spans="1:9" s="51" customFormat="1" ht="14.4" hidden="1" x14ac:dyDescent="0.3">
      <c r="A389" s="80"/>
      <c r="B389" s="80"/>
      <c r="C389" s="80"/>
      <c r="D389" s="80"/>
      <c r="E389" s="80"/>
      <c r="F389" s="80"/>
      <c r="G389" s="80"/>
      <c r="H389" s="80"/>
      <c r="I389" s="80"/>
    </row>
    <row r="390" spans="1:9" s="51" customFormat="1" ht="14.4" hidden="1" x14ac:dyDescent="0.3">
      <c r="A390" s="80"/>
      <c r="B390" s="80"/>
      <c r="C390" s="80"/>
      <c r="D390" s="80"/>
      <c r="E390" s="80"/>
      <c r="F390" s="80"/>
      <c r="G390" s="80"/>
      <c r="H390" s="80"/>
      <c r="I390" s="80"/>
    </row>
    <row r="391" spans="1:9" s="51" customFormat="1" ht="14.4" hidden="1" x14ac:dyDescent="0.3">
      <c r="A391" s="80"/>
      <c r="B391" s="80"/>
      <c r="C391" s="80"/>
      <c r="D391" s="80"/>
      <c r="E391" s="80"/>
      <c r="F391" s="80"/>
      <c r="G391" s="80"/>
      <c r="H391" s="80"/>
      <c r="I391" s="80"/>
    </row>
    <row r="392" spans="1:9" s="51" customFormat="1" ht="14.4" hidden="1" x14ac:dyDescent="0.3">
      <c r="A392" s="80"/>
      <c r="B392" s="80"/>
      <c r="C392" s="80"/>
      <c r="D392" s="80"/>
      <c r="E392" s="80"/>
      <c r="F392" s="80"/>
      <c r="G392" s="80"/>
      <c r="H392" s="80"/>
      <c r="I392" s="80"/>
    </row>
    <row r="393" spans="1:9" s="51" customFormat="1" ht="14.4" hidden="1" x14ac:dyDescent="0.3">
      <c r="A393" s="80"/>
      <c r="B393" s="80"/>
      <c r="C393" s="80"/>
      <c r="D393" s="80"/>
      <c r="E393" s="80"/>
      <c r="F393" s="80"/>
      <c r="G393" s="80"/>
      <c r="H393" s="80"/>
      <c r="I393" s="80"/>
    </row>
    <row r="394" spans="1:9" s="51" customFormat="1" ht="14.4" hidden="1" x14ac:dyDescent="0.3">
      <c r="A394" s="80"/>
      <c r="B394" s="80"/>
      <c r="C394" s="80"/>
      <c r="D394" s="80"/>
      <c r="E394" s="80"/>
      <c r="F394" s="80"/>
      <c r="G394" s="80"/>
      <c r="H394" s="80"/>
      <c r="I394" s="80"/>
    </row>
    <row r="395" spans="1:9" s="51" customFormat="1" ht="14.4" hidden="1" x14ac:dyDescent="0.3">
      <c r="A395" s="80"/>
      <c r="B395" s="80"/>
      <c r="C395" s="80"/>
      <c r="D395" s="80"/>
      <c r="E395" s="80"/>
      <c r="F395" s="80"/>
      <c r="G395" s="80"/>
      <c r="H395" s="80"/>
      <c r="I395" s="80"/>
    </row>
    <row r="396" spans="1:9" s="51" customFormat="1" ht="14.4" hidden="1" x14ac:dyDescent="0.3">
      <c r="A396" s="80"/>
      <c r="B396" s="80"/>
      <c r="C396" s="80"/>
      <c r="D396" s="80"/>
      <c r="E396" s="80"/>
      <c r="F396" s="80"/>
      <c r="G396" s="80"/>
      <c r="H396" s="80"/>
      <c r="I396" s="80"/>
    </row>
    <row r="397" spans="1:9" s="51" customFormat="1" ht="14.4" hidden="1" x14ac:dyDescent="0.3">
      <c r="A397" s="80"/>
      <c r="B397" s="80"/>
      <c r="C397" s="80"/>
      <c r="D397" s="80"/>
      <c r="E397" s="80"/>
      <c r="F397" s="80"/>
      <c r="G397" s="80"/>
      <c r="H397" s="80"/>
      <c r="I397" s="80"/>
    </row>
    <row r="398" spans="1:9" s="51" customFormat="1" ht="14.4" hidden="1" x14ac:dyDescent="0.3">
      <c r="A398" s="80"/>
      <c r="B398" s="80"/>
      <c r="C398" s="80"/>
      <c r="D398" s="80"/>
      <c r="E398" s="80"/>
      <c r="F398" s="80"/>
      <c r="G398" s="80"/>
      <c r="H398" s="80"/>
      <c r="I398" s="80"/>
    </row>
    <row r="399" spans="1:9" s="51" customFormat="1" ht="14.4" hidden="1" x14ac:dyDescent="0.3">
      <c r="A399" s="80"/>
      <c r="B399" s="80"/>
      <c r="C399" s="80"/>
      <c r="D399" s="80"/>
      <c r="E399" s="80"/>
      <c r="F399" s="80"/>
      <c r="G399" s="80"/>
      <c r="H399" s="80"/>
      <c r="I399" s="80"/>
    </row>
    <row r="400" spans="1:9" s="51" customFormat="1" ht="14.4" hidden="1" x14ac:dyDescent="0.3">
      <c r="A400" s="80"/>
      <c r="B400" s="80"/>
      <c r="C400" s="80"/>
      <c r="D400" s="80"/>
      <c r="E400" s="80"/>
      <c r="F400" s="80"/>
      <c r="G400" s="80"/>
      <c r="H400" s="80"/>
      <c r="I400" s="80"/>
    </row>
    <row r="401" spans="1:9" s="51" customFormat="1" ht="14.4" hidden="1" x14ac:dyDescent="0.3">
      <c r="A401" s="80"/>
      <c r="B401" s="80"/>
      <c r="C401" s="80"/>
      <c r="D401" s="80"/>
      <c r="E401" s="80"/>
      <c r="F401" s="80"/>
      <c r="G401" s="80"/>
      <c r="H401" s="80"/>
      <c r="I401" s="80"/>
    </row>
    <row r="402" spans="1:9" s="51" customFormat="1" ht="14.4" hidden="1" x14ac:dyDescent="0.3">
      <c r="A402" s="80"/>
      <c r="B402" s="80"/>
      <c r="C402" s="80"/>
      <c r="D402" s="80"/>
      <c r="E402" s="80"/>
      <c r="F402" s="80"/>
      <c r="G402" s="80"/>
      <c r="H402" s="80"/>
      <c r="I402" s="80"/>
    </row>
    <row r="403" spans="1:9" s="51" customFormat="1" ht="14.4" hidden="1" x14ac:dyDescent="0.3">
      <c r="A403" s="80"/>
      <c r="B403" s="80"/>
      <c r="C403" s="80"/>
      <c r="D403" s="80"/>
      <c r="E403" s="80"/>
      <c r="F403" s="80"/>
      <c r="G403" s="80"/>
      <c r="H403" s="80"/>
      <c r="I403" s="80"/>
    </row>
    <row r="404" spans="1:9" s="51" customFormat="1" ht="14.4" hidden="1" x14ac:dyDescent="0.3">
      <c r="A404" s="80"/>
      <c r="B404" s="80"/>
      <c r="C404" s="80"/>
      <c r="D404" s="80"/>
      <c r="E404" s="80"/>
      <c r="F404" s="80"/>
      <c r="G404" s="80"/>
      <c r="H404" s="80"/>
      <c r="I404" s="80"/>
    </row>
    <row r="405" spans="1:9" s="51" customFormat="1" ht="14.4" hidden="1" x14ac:dyDescent="0.3">
      <c r="A405" s="80"/>
      <c r="B405" s="80"/>
      <c r="C405" s="80"/>
      <c r="D405" s="80"/>
      <c r="E405" s="80"/>
      <c r="F405" s="80"/>
      <c r="G405" s="80"/>
      <c r="H405" s="80"/>
      <c r="I405" s="80"/>
    </row>
    <row r="406" spans="1:9" s="51" customFormat="1" ht="14.4" hidden="1" x14ac:dyDescent="0.3">
      <c r="A406" s="80"/>
      <c r="B406" s="80"/>
      <c r="C406" s="80"/>
      <c r="D406" s="80"/>
      <c r="E406" s="80"/>
      <c r="F406" s="80"/>
      <c r="G406" s="80"/>
      <c r="H406" s="80"/>
      <c r="I406" s="80"/>
    </row>
    <row r="407" spans="1:9" s="51" customFormat="1" ht="14.4" hidden="1" x14ac:dyDescent="0.3">
      <c r="A407" s="80"/>
      <c r="B407" s="80"/>
      <c r="C407" s="80"/>
      <c r="D407" s="80"/>
      <c r="E407" s="80"/>
      <c r="F407" s="80"/>
      <c r="G407" s="80"/>
      <c r="H407" s="80"/>
      <c r="I407" s="80"/>
    </row>
    <row r="408" spans="1:9" s="51" customFormat="1" ht="14.4" hidden="1" x14ac:dyDescent="0.3">
      <c r="A408" s="80"/>
      <c r="B408" s="80"/>
      <c r="C408" s="80"/>
      <c r="D408" s="80"/>
      <c r="E408" s="80"/>
      <c r="F408" s="80"/>
      <c r="G408" s="80"/>
      <c r="H408" s="80"/>
      <c r="I408" s="80"/>
    </row>
    <row r="409" spans="1:9" s="51" customFormat="1" ht="14.4" hidden="1" x14ac:dyDescent="0.3">
      <c r="A409" s="80"/>
      <c r="B409" s="80"/>
      <c r="C409" s="80"/>
      <c r="D409" s="80"/>
      <c r="E409" s="80"/>
      <c r="F409" s="80"/>
      <c r="G409" s="80"/>
      <c r="H409" s="80"/>
      <c r="I409" s="80"/>
    </row>
    <row r="410" spans="1:9" s="51" customFormat="1" ht="14.4" hidden="1" x14ac:dyDescent="0.3">
      <c r="A410" s="80"/>
      <c r="B410" s="80"/>
      <c r="C410" s="80"/>
      <c r="D410" s="80"/>
      <c r="E410" s="80"/>
      <c r="F410" s="80"/>
      <c r="G410" s="80"/>
      <c r="H410" s="80"/>
      <c r="I410" s="80"/>
    </row>
    <row r="411" spans="1:9" s="51" customFormat="1" ht="14.4" hidden="1" x14ac:dyDescent="0.3">
      <c r="A411" s="80"/>
      <c r="B411" s="80"/>
      <c r="C411" s="80"/>
      <c r="D411" s="80"/>
      <c r="E411" s="80"/>
      <c r="F411" s="80"/>
      <c r="G411" s="80"/>
      <c r="H411" s="80"/>
      <c r="I411" s="80"/>
    </row>
    <row r="412" spans="1:9" s="51" customFormat="1" ht="14.4" hidden="1" x14ac:dyDescent="0.3">
      <c r="A412" s="80"/>
      <c r="B412" s="80"/>
      <c r="C412" s="80"/>
      <c r="D412" s="80"/>
      <c r="E412" s="80"/>
      <c r="F412" s="80"/>
      <c r="G412" s="80"/>
      <c r="H412" s="80"/>
      <c r="I412" s="80"/>
    </row>
    <row r="413" spans="1:9" s="51" customFormat="1" ht="14.4" hidden="1" x14ac:dyDescent="0.3">
      <c r="A413" s="80"/>
      <c r="B413" s="80"/>
      <c r="C413" s="80"/>
      <c r="D413" s="80"/>
      <c r="E413" s="80"/>
      <c r="F413" s="80"/>
      <c r="G413" s="80"/>
      <c r="H413" s="80"/>
      <c r="I413" s="80"/>
    </row>
    <row r="414" spans="1:9" s="51" customFormat="1" ht="14.4" hidden="1" x14ac:dyDescent="0.3">
      <c r="A414" s="80"/>
      <c r="B414" s="80"/>
      <c r="C414" s="80"/>
      <c r="D414" s="80"/>
      <c r="E414" s="80"/>
      <c r="F414" s="80"/>
      <c r="G414" s="80"/>
      <c r="H414" s="80"/>
      <c r="I414" s="80"/>
    </row>
    <row r="415" spans="1:9" s="51" customFormat="1" ht="14.4" hidden="1" x14ac:dyDescent="0.3">
      <c r="A415" s="80"/>
      <c r="B415" s="80"/>
      <c r="C415" s="80"/>
      <c r="D415" s="80"/>
      <c r="E415" s="80"/>
      <c r="F415" s="80"/>
      <c r="G415" s="80"/>
      <c r="H415" s="80"/>
      <c r="I415" s="80"/>
    </row>
    <row r="416" spans="1:9" s="51" customFormat="1" ht="14.4" hidden="1" x14ac:dyDescent="0.3">
      <c r="A416" s="80"/>
      <c r="B416" s="80"/>
      <c r="C416" s="80"/>
      <c r="D416" s="80"/>
      <c r="E416" s="80"/>
      <c r="F416" s="80"/>
      <c r="G416" s="80"/>
      <c r="H416" s="80"/>
      <c r="I416" s="80"/>
    </row>
    <row r="417" spans="1:9" s="51" customFormat="1" ht="14.4" hidden="1" x14ac:dyDescent="0.3">
      <c r="A417" s="80"/>
      <c r="B417" s="80"/>
      <c r="C417" s="80"/>
      <c r="D417" s="80"/>
      <c r="E417" s="80"/>
      <c r="F417" s="80"/>
      <c r="G417" s="80"/>
      <c r="H417" s="80"/>
      <c r="I417" s="80"/>
    </row>
    <row r="418" spans="1:9" s="51" customFormat="1" ht="14.4" hidden="1" x14ac:dyDescent="0.3">
      <c r="A418" s="80"/>
      <c r="B418" s="80"/>
      <c r="C418" s="80"/>
      <c r="D418" s="80"/>
      <c r="E418" s="80"/>
      <c r="F418" s="80"/>
      <c r="G418" s="80"/>
      <c r="H418" s="80"/>
      <c r="I418" s="80"/>
    </row>
    <row r="419" spans="1:9" s="51" customFormat="1" ht="14.4" hidden="1" x14ac:dyDescent="0.3">
      <c r="A419" s="80"/>
      <c r="B419" s="80"/>
      <c r="C419" s="80"/>
      <c r="D419" s="80"/>
      <c r="E419" s="80"/>
      <c r="F419" s="80"/>
      <c r="G419" s="80"/>
      <c r="H419" s="80"/>
      <c r="I419" s="80"/>
    </row>
    <row r="420" spans="1:9" s="51" customFormat="1" ht="14.4" hidden="1" x14ac:dyDescent="0.3">
      <c r="A420" s="80"/>
      <c r="B420" s="80"/>
      <c r="C420" s="80"/>
      <c r="D420" s="80"/>
      <c r="E420" s="80"/>
      <c r="F420" s="80"/>
      <c r="G420" s="80"/>
      <c r="H420" s="80"/>
      <c r="I420" s="80"/>
    </row>
    <row r="421" spans="1:9" s="51" customFormat="1" ht="14.4" hidden="1" x14ac:dyDescent="0.3">
      <c r="A421" s="80"/>
      <c r="B421" s="80"/>
      <c r="C421" s="80"/>
      <c r="D421" s="80"/>
      <c r="E421" s="80"/>
      <c r="F421" s="80"/>
      <c r="G421" s="80"/>
      <c r="H421" s="80"/>
      <c r="I421" s="80"/>
    </row>
    <row r="422" spans="1:9" s="51" customFormat="1" ht="14.4" hidden="1" x14ac:dyDescent="0.3">
      <c r="A422" s="80"/>
      <c r="B422" s="80"/>
      <c r="C422" s="80"/>
      <c r="D422" s="80"/>
      <c r="E422" s="80"/>
      <c r="F422" s="80"/>
      <c r="G422" s="80"/>
      <c r="H422" s="80"/>
      <c r="I422" s="80"/>
    </row>
    <row r="423" spans="1:9" s="51" customFormat="1" ht="14.4" hidden="1" x14ac:dyDescent="0.3">
      <c r="A423" s="80"/>
      <c r="B423" s="80"/>
      <c r="C423" s="80"/>
      <c r="D423" s="80"/>
      <c r="E423" s="80"/>
      <c r="F423" s="80"/>
      <c r="G423" s="80"/>
      <c r="H423" s="80"/>
      <c r="I423" s="80"/>
    </row>
    <row r="424" spans="1:9" s="51" customFormat="1" ht="14.4" hidden="1" x14ac:dyDescent="0.3">
      <c r="A424" s="80"/>
      <c r="B424" s="80"/>
      <c r="C424" s="80"/>
      <c r="D424" s="80"/>
      <c r="E424" s="80"/>
      <c r="F424" s="80"/>
      <c r="G424" s="80"/>
      <c r="H424" s="80"/>
      <c r="I424" s="80"/>
    </row>
    <row r="425" spans="1:9" s="51" customFormat="1" ht="14.4" hidden="1" x14ac:dyDescent="0.3">
      <c r="A425" s="80"/>
      <c r="B425" s="80"/>
      <c r="C425" s="80"/>
      <c r="D425" s="80"/>
      <c r="E425" s="80"/>
      <c r="F425" s="80"/>
      <c r="G425" s="80"/>
      <c r="H425" s="80"/>
      <c r="I425" s="80"/>
    </row>
    <row r="426" spans="1:9" s="51" customFormat="1" ht="14.4" hidden="1" x14ac:dyDescent="0.3">
      <c r="A426" s="80"/>
      <c r="B426" s="80"/>
      <c r="C426" s="80"/>
      <c r="D426" s="80"/>
      <c r="E426" s="80"/>
      <c r="F426" s="80"/>
      <c r="G426" s="80"/>
      <c r="H426" s="80"/>
      <c r="I426" s="80"/>
    </row>
    <row r="427" spans="1:9" s="51" customFormat="1" ht="14.4" hidden="1" x14ac:dyDescent="0.3">
      <c r="A427" s="80"/>
      <c r="B427" s="80"/>
      <c r="C427" s="80"/>
      <c r="D427" s="80"/>
      <c r="E427" s="80"/>
      <c r="F427" s="80"/>
      <c r="G427" s="80"/>
      <c r="H427" s="80"/>
      <c r="I427" s="80"/>
    </row>
    <row r="428" spans="1:9" s="51" customFormat="1" ht="14.4" hidden="1" x14ac:dyDescent="0.3">
      <c r="A428" s="80"/>
      <c r="B428" s="80"/>
      <c r="C428" s="80"/>
      <c r="D428" s="80"/>
      <c r="E428" s="80"/>
      <c r="F428" s="80"/>
      <c r="G428" s="80"/>
      <c r="H428" s="80"/>
      <c r="I428" s="80"/>
    </row>
    <row r="429" spans="1:9" s="51" customFormat="1" ht="14.4" hidden="1" x14ac:dyDescent="0.3">
      <c r="A429" s="80"/>
      <c r="B429" s="80"/>
      <c r="C429" s="80"/>
      <c r="D429" s="80"/>
      <c r="E429" s="80"/>
      <c r="F429" s="80"/>
      <c r="G429" s="80"/>
      <c r="H429" s="80"/>
      <c r="I429" s="80"/>
    </row>
    <row r="430" spans="1:9" s="51" customFormat="1" ht="14.4" hidden="1" x14ac:dyDescent="0.3">
      <c r="A430" s="80"/>
      <c r="B430" s="80"/>
      <c r="C430" s="80"/>
      <c r="D430" s="80"/>
      <c r="E430" s="80"/>
      <c r="F430" s="80"/>
      <c r="G430" s="80"/>
      <c r="H430" s="80"/>
      <c r="I430" s="80"/>
    </row>
    <row r="431" spans="1:9" s="51" customFormat="1" ht="14.4" hidden="1" x14ac:dyDescent="0.3">
      <c r="A431" s="80"/>
      <c r="B431" s="80"/>
      <c r="C431" s="80"/>
      <c r="D431" s="80"/>
      <c r="E431" s="80"/>
      <c r="F431" s="80"/>
      <c r="G431" s="80"/>
      <c r="H431" s="80"/>
      <c r="I431" s="80"/>
    </row>
    <row r="432" spans="1:9" s="51" customFormat="1" ht="14.4" hidden="1" x14ac:dyDescent="0.3">
      <c r="A432" s="80"/>
      <c r="B432" s="80"/>
      <c r="C432" s="80"/>
      <c r="D432" s="80"/>
      <c r="E432" s="80"/>
      <c r="F432" s="80"/>
      <c r="G432" s="80"/>
      <c r="H432" s="80"/>
      <c r="I432" s="80"/>
    </row>
    <row r="433" spans="1:9" s="51" customFormat="1" ht="14.4" hidden="1" x14ac:dyDescent="0.3">
      <c r="A433" s="80"/>
      <c r="B433" s="80"/>
      <c r="C433" s="80"/>
      <c r="D433" s="80"/>
      <c r="E433" s="80"/>
      <c r="F433" s="80"/>
      <c r="G433" s="80"/>
      <c r="H433" s="80"/>
      <c r="I433" s="80"/>
    </row>
    <row r="434" spans="1:9" s="51" customFormat="1" ht="14.4" hidden="1" x14ac:dyDescent="0.3">
      <c r="A434" s="80"/>
      <c r="B434" s="80"/>
      <c r="C434" s="80"/>
      <c r="D434" s="80"/>
      <c r="E434" s="80"/>
      <c r="F434" s="80"/>
      <c r="G434" s="80"/>
      <c r="H434" s="80"/>
      <c r="I434" s="80"/>
    </row>
    <row r="435" spans="1:9" s="51" customFormat="1" ht="14.4" hidden="1" x14ac:dyDescent="0.3">
      <c r="A435" s="80"/>
      <c r="B435" s="80"/>
      <c r="C435" s="80"/>
      <c r="D435" s="80"/>
      <c r="E435" s="80"/>
      <c r="F435" s="80"/>
      <c r="G435" s="80"/>
      <c r="H435" s="80"/>
      <c r="I435" s="80"/>
    </row>
    <row r="436" spans="1:9" s="51" customFormat="1" ht="14.4" hidden="1" x14ac:dyDescent="0.3">
      <c r="A436" s="80"/>
      <c r="B436" s="80"/>
      <c r="C436" s="80"/>
      <c r="D436" s="80"/>
      <c r="E436" s="80"/>
      <c r="F436" s="80"/>
      <c r="G436" s="80"/>
      <c r="H436" s="80"/>
      <c r="I436" s="80"/>
    </row>
    <row r="437" spans="1:9" s="51" customFormat="1" ht="14.4" hidden="1" x14ac:dyDescent="0.3">
      <c r="A437" s="80"/>
      <c r="B437" s="80"/>
      <c r="C437" s="80"/>
      <c r="D437" s="80"/>
      <c r="E437" s="80"/>
      <c r="F437" s="80"/>
      <c r="G437" s="80"/>
      <c r="H437" s="80"/>
      <c r="I437" s="80"/>
    </row>
    <row r="438" spans="1:9" s="51" customFormat="1" ht="14.4" hidden="1" x14ac:dyDescent="0.3">
      <c r="A438" s="80"/>
      <c r="B438" s="80"/>
      <c r="C438" s="80"/>
      <c r="D438" s="80"/>
      <c r="E438" s="80"/>
      <c r="F438" s="80"/>
      <c r="G438" s="80"/>
      <c r="H438" s="80"/>
      <c r="I438" s="80"/>
    </row>
    <row r="439" spans="1:9" s="51" customFormat="1" ht="14.4" hidden="1" x14ac:dyDescent="0.3">
      <c r="A439" s="80"/>
      <c r="B439" s="80"/>
      <c r="C439" s="80"/>
      <c r="D439" s="80"/>
      <c r="E439" s="80"/>
      <c r="F439" s="80"/>
      <c r="G439" s="80"/>
      <c r="H439" s="80"/>
      <c r="I439" s="80"/>
    </row>
    <row r="440" spans="1:9" s="51" customFormat="1" ht="14.4" hidden="1" x14ac:dyDescent="0.3">
      <c r="A440" s="80"/>
      <c r="B440" s="80"/>
      <c r="C440" s="80"/>
      <c r="D440" s="80"/>
      <c r="E440" s="80"/>
      <c r="F440" s="80"/>
      <c r="G440" s="80"/>
      <c r="H440" s="80"/>
      <c r="I440" s="80"/>
    </row>
    <row r="441" spans="1:9" s="51" customFormat="1" ht="14.4" hidden="1" x14ac:dyDescent="0.3">
      <c r="A441" s="80"/>
      <c r="B441" s="80"/>
      <c r="C441" s="80"/>
      <c r="D441" s="80"/>
      <c r="E441" s="80"/>
      <c r="F441" s="80"/>
      <c r="G441" s="80"/>
      <c r="H441" s="80"/>
      <c r="I441" s="80"/>
    </row>
    <row r="442" spans="1:9" s="51" customFormat="1" ht="14.4" hidden="1" x14ac:dyDescent="0.3">
      <c r="A442" s="80"/>
      <c r="B442" s="80"/>
      <c r="C442" s="80"/>
      <c r="D442" s="80"/>
      <c r="E442" s="80"/>
      <c r="F442" s="80"/>
      <c r="G442" s="80"/>
      <c r="H442" s="80"/>
      <c r="I442" s="80"/>
    </row>
    <row r="443" spans="1:9" s="51" customFormat="1" ht="14.4" hidden="1" x14ac:dyDescent="0.3">
      <c r="A443" s="80"/>
      <c r="B443" s="80"/>
      <c r="C443" s="80"/>
      <c r="D443" s="80"/>
      <c r="E443" s="80"/>
      <c r="F443" s="80"/>
      <c r="G443" s="80"/>
      <c r="H443" s="80"/>
      <c r="I443" s="80"/>
    </row>
    <row r="444" spans="1:9" s="51" customFormat="1" ht="14.4" hidden="1" x14ac:dyDescent="0.3">
      <c r="A444" s="80"/>
      <c r="B444" s="80"/>
      <c r="C444" s="80"/>
      <c r="D444" s="80"/>
      <c r="E444" s="80"/>
      <c r="F444" s="80"/>
      <c r="G444" s="80"/>
      <c r="H444" s="80"/>
      <c r="I444" s="80"/>
    </row>
    <row r="445" spans="1:9" s="51" customFormat="1" ht="14.4" hidden="1" x14ac:dyDescent="0.3">
      <c r="A445" s="80"/>
      <c r="B445" s="80"/>
      <c r="C445" s="80"/>
      <c r="D445" s="80"/>
      <c r="E445" s="80"/>
      <c r="F445" s="80"/>
      <c r="G445" s="80"/>
      <c r="H445" s="80"/>
      <c r="I445" s="80"/>
    </row>
    <row r="446" spans="1:9" s="51" customFormat="1" ht="14.4" hidden="1" x14ac:dyDescent="0.3">
      <c r="A446" s="80"/>
      <c r="B446" s="80"/>
      <c r="C446" s="80"/>
      <c r="D446" s="80"/>
      <c r="E446" s="80"/>
      <c r="F446" s="80"/>
      <c r="G446" s="80"/>
      <c r="H446" s="80"/>
      <c r="I446" s="80"/>
    </row>
    <row r="447" spans="1:9" s="51" customFormat="1" ht="14.4" hidden="1" x14ac:dyDescent="0.3">
      <c r="A447" s="80"/>
      <c r="B447" s="80"/>
      <c r="C447" s="80"/>
      <c r="D447" s="80"/>
      <c r="E447" s="80"/>
      <c r="F447" s="80"/>
      <c r="G447" s="80"/>
      <c r="H447" s="80"/>
      <c r="I447" s="80"/>
    </row>
    <row r="448" spans="1:9" s="51" customFormat="1" ht="14.4" hidden="1" x14ac:dyDescent="0.3">
      <c r="A448" s="80"/>
      <c r="B448" s="80"/>
      <c r="C448" s="80"/>
      <c r="D448" s="80"/>
      <c r="E448" s="80"/>
      <c r="F448" s="80"/>
      <c r="G448" s="80"/>
      <c r="H448" s="80"/>
      <c r="I448" s="80"/>
    </row>
    <row r="449" spans="1:9" s="51" customFormat="1" ht="14.4" hidden="1" x14ac:dyDescent="0.3">
      <c r="A449" s="80"/>
      <c r="B449" s="80"/>
      <c r="C449" s="80"/>
      <c r="D449" s="80"/>
      <c r="E449" s="80"/>
      <c r="F449" s="80"/>
      <c r="G449" s="80"/>
      <c r="H449" s="80"/>
      <c r="I449" s="80"/>
    </row>
    <row r="450" spans="1:9" s="51" customFormat="1" ht="14.4" hidden="1" x14ac:dyDescent="0.3">
      <c r="A450" s="80"/>
      <c r="B450" s="80"/>
      <c r="C450" s="80"/>
      <c r="D450" s="80"/>
      <c r="E450" s="80"/>
      <c r="F450" s="80"/>
      <c r="G450" s="80"/>
      <c r="H450" s="80"/>
      <c r="I450" s="80"/>
    </row>
    <row r="451" spans="1:9" s="51" customFormat="1" ht="14.4" hidden="1" x14ac:dyDescent="0.3">
      <c r="A451" s="80"/>
      <c r="B451" s="80"/>
      <c r="C451" s="80"/>
      <c r="D451" s="80"/>
      <c r="E451" s="80"/>
      <c r="F451" s="80"/>
      <c r="G451" s="80"/>
      <c r="H451" s="80"/>
      <c r="I451" s="80"/>
    </row>
    <row r="452" spans="1:9" s="51" customFormat="1" ht="14.4" hidden="1" x14ac:dyDescent="0.3">
      <c r="A452" s="80"/>
      <c r="B452" s="80"/>
      <c r="C452" s="80"/>
      <c r="D452" s="80"/>
      <c r="E452" s="80"/>
      <c r="F452" s="80"/>
      <c r="G452" s="80"/>
      <c r="H452" s="80"/>
      <c r="I452" s="80"/>
    </row>
    <row r="453" spans="1:9" s="51" customFormat="1" ht="14.4" hidden="1" x14ac:dyDescent="0.3">
      <c r="A453" s="80"/>
      <c r="B453" s="80"/>
      <c r="C453" s="80"/>
      <c r="D453" s="80"/>
      <c r="E453" s="80"/>
      <c r="F453" s="80"/>
      <c r="G453" s="80"/>
      <c r="H453" s="80"/>
      <c r="I453" s="80"/>
    </row>
    <row r="454" spans="1:9" s="51" customFormat="1" ht="14.4" hidden="1" x14ac:dyDescent="0.3">
      <c r="A454" s="80"/>
      <c r="B454" s="80"/>
      <c r="C454" s="80"/>
      <c r="D454" s="80"/>
      <c r="E454" s="80"/>
      <c r="F454" s="80"/>
      <c r="G454" s="80"/>
      <c r="H454" s="80"/>
      <c r="I454" s="80"/>
    </row>
    <row r="455" spans="1:9" s="51" customFormat="1" ht="14.4" hidden="1" x14ac:dyDescent="0.3">
      <c r="A455" s="80"/>
      <c r="B455" s="80"/>
      <c r="C455" s="80"/>
      <c r="D455" s="80"/>
      <c r="E455" s="80"/>
      <c r="F455" s="80"/>
      <c r="G455" s="80"/>
      <c r="H455" s="80"/>
      <c r="I455" s="80"/>
    </row>
    <row r="456" spans="1:9" s="51" customFormat="1" ht="14.4" hidden="1" x14ac:dyDescent="0.3">
      <c r="A456" s="80"/>
      <c r="B456" s="80"/>
      <c r="C456" s="80"/>
      <c r="D456" s="80"/>
      <c r="E456" s="80"/>
      <c r="F456" s="80"/>
      <c r="G456" s="80"/>
      <c r="H456" s="80"/>
      <c r="I456" s="80"/>
    </row>
    <row r="457" spans="1:9" s="51" customFormat="1" ht="14.4" hidden="1" x14ac:dyDescent="0.3">
      <c r="A457" s="80"/>
      <c r="B457" s="80"/>
      <c r="C457" s="80"/>
      <c r="D457" s="80"/>
      <c r="E457" s="80"/>
      <c r="F457" s="80"/>
      <c r="G457" s="80"/>
      <c r="H457" s="80"/>
      <c r="I457" s="80"/>
    </row>
    <row r="458" spans="1:9" s="51" customFormat="1" ht="14.4" hidden="1" x14ac:dyDescent="0.3">
      <c r="A458" s="80"/>
      <c r="B458" s="80"/>
      <c r="C458" s="80"/>
      <c r="D458" s="80"/>
      <c r="E458" s="80"/>
      <c r="F458" s="80"/>
      <c r="G458" s="80"/>
      <c r="H458" s="80"/>
      <c r="I458" s="80"/>
    </row>
    <row r="459" spans="1:9" s="51" customFormat="1" ht="14.4" hidden="1" x14ac:dyDescent="0.3">
      <c r="A459" s="80"/>
      <c r="B459" s="80"/>
      <c r="C459" s="80"/>
      <c r="D459" s="80"/>
      <c r="E459" s="80"/>
      <c r="F459" s="80"/>
      <c r="G459" s="80"/>
      <c r="H459" s="80"/>
      <c r="I459" s="80"/>
    </row>
    <row r="460" spans="1:9" s="51" customFormat="1" ht="14.4" hidden="1" x14ac:dyDescent="0.3">
      <c r="A460" s="80"/>
      <c r="B460" s="80"/>
      <c r="C460" s="80"/>
      <c r="D460" s="80"/>
      <c r="E460" s="80"/>
      <c r="F460" s="80"/>
      <c r="G460" s="80"/>
      <c r="H460" s="80"/>
      <c r="I460" s="80"/>
    </row>
    <row r="461" spans="1:9" s="51" customFormat="1" ht="14.4" hidden="1" x14ac:dyDescent="0.3">
      <c r="A461" s="80"/>
      <c r="B461" s="80"/>
      <c r="C461" s="80"/>
      <c r="D461" s="80"/>
      <c r="E461" s="80"/>
      <c r="F461" s="80"/>
      <c r="G461" s="80"/>
      <c r="H461" s="80"/>
      <c r="I461" s="80"/>
    </row>
    <row r="462" spans="1:9" s="51" customFormat="1" ht="14.4" hidden="1" x14ac:dyDescent="0.3">
      <c r="A462" s="80"/>
      <c r="B462" s="80"/>
      <c r="C462" s="80"/>
      <c r="D462" s="80"/>
      <c r="E462" s="80"/>
      <c r="F462" s="80"/>
      <c r="G462" s="80"/>
      <c r="H462" s="80"/>
      <c r="I462" s="80"/>
    </row>
    <row r="463" spans="1:9" s="51" customFormat="1" ht="14.4" hidden="1" x14ac:dyDescent="0.3">
      <c r="A463" s="80"/>
      <c r="B463" s="80"/>
      <c r="C463" s="80"/>
      <c r="D463" s="80"/>
      <c r="E463" s="80"/>
      <c r="F463" s="80"/>
      <c r="G463" s="80"/>
      <c r="H463" s="80"/>
      <c r="I463" s="80"/>
    </row>
    <row r="464" spans="1:9" s="51" customFormat="1" ht="14.4" hidden="1" x14ac:dyDescent="0.3">
      <c r="A464" s="80"/>
      <c r="B464" s="80"/>
      <c r="C464" s="80"/>
      <c r="D464" s="80"/>
      <c r="E464" s="80"/>
      <c r="F464" s="80"/>
      <c r="G464" s="80"/>
      <c r="H464" s="80"/>
      <c r="I464" s="80"/>
    </row>
    <row r="465" spans="1:9" s="51" customFormat="1" ht="14.4" hidden="1" x14ac:dyDescent="0.3">
      <c r="A465" s="80"/>
      <c r="B465" s="80"/>
      <c r="C465" s="80"/>
      <c r="D465" s="80"/>
      <c r="E465" s="80"/>
      <c r="F465" s="80"/>
      <c r="G465" s="80"/>
      <c r="H465" s="80"/>
      <c r="I465" s="80"/>
    </row>
    <row r="466" spans="1:9" s="51" customFormat="1" ht="14.4" hidden="1" x14ac:dyDescent="0.3">
      <c r="A466" s="80"/>
      <c r="B466" s="80"/>
      <c r="C466" s="80"/>
      <c r="D466" s="80"/>
      <c r="E466" s="80"/>
      <c r="F466" s="80"/>
      <c r="G466" s="80"/>
      <c r="H466" s="80"/>
      <c r="I466" s="80"/>
    </row>
    <row r="467" spans="1:9" s="51" customFormat="1" ht="14.4" hidden="1" x14ac:dyDescent="0.3">
      <c r="A467" s="80"/>
      <c r="B467" s="80"/>
      <c r="C467" s="80"/>
      <c r="D467" s="80"/>
      <c r="E467" s="80"/>
      <c r="F467" s="80"/>
      <c r="G467" s="80"/>
      <c r="H467" s="80"/>
      <c r="I467" s="80"/>
    </row>
    <row r="468" spans="1:9" s="51" customFormat="1" ht="14.4" hidden="1" x14ac:dyDescent="0.3">
      <c r="A468" s="80"/>
      <c r="B468" s="80"/>
      <c r="C468" s="80"/>
      <c r="D468" s="80"/>
      <c r="E468" s="80"/>
      <c r="F468" s="80"/>
      <c r="G468" s="80"/>
      <c r="H468" s="80"/>
      <c r="I468" s="80"/>
    </row>
    <row r="469" spans="1:9" s="51" customFormat="1" ht="14.4" hidden="1" x14ac:dyDescent="0.3">
      <c r="A469" s="80"/>
      <c r="B469" s="80"/>
      <c r="C469" s="80"/>
      <c r="D469" s="80"/>
      <c r="E469" s="80"/>
      <c r="F469" s="80"/>
      <c r="G469" s="80"/>
      <c r="H469" s="80"/>
      <c r="I469" s="80"/>
    </row>
    <row r="470" spans="1:9" s="51" customFormat="1" ht="14.4" hidden="1" x14ac:dyDescent="0.3">
      <c r="A470" s="80"/>
      <c r="B470" s="80"/>
      <c r="C470" s="80"/>
      <c r="D470" s="80"/>
      <c r="E470" s="80"/>
      <c r="F470" s="80"/>
      <c r="G470" s="80"/>
      <c r="H470" s="80"/>
      <c r="I470" s="80"/>
    </row>
    <row r="471" spans="1:9" s="51" customFormat="1" ht="14.4" hidden="1" x14ac:dyDescent="0.3">
      <c r="A471" s="80"/>
      <c r="B471" s="80"/>
      <c r="C471" s="80"/>
      <c r="D471" s="80"/>
      <c r="E471" s="80"/>
      <c r="F471" s="80"/>
      <c r="G471" s="80"/>
      <c r="H471" s="80"/>
      <c r="I471" s="80"/>
    </row>
    <row r="472" spans="1:9" s="51" customFormat="1" ht="14.4" hidden="1" x14ac:dyDescent="0.3">
      <c r="A472" s="80"/>
      <c r="B472" s="80"/>
      <c r="C472" s="80"/>
      <c r="D472" s="80"/>
      <c r="E472" s="80"/>
      <c r="F472" s="80"/>
      <c r="G472" s="80"/>
      <c r="H472" s="80"/>
      <c r="I472" s="80"/>
    </row>
    <row r="473" spans="1:9" s="51" customFormat="1" ht="14.4" hidden="1" x14ac:dyDescent="0.3">
      <c r="A473" s="80"/>
      <c r="B473" s="80"/>
      <c r="C473" s="80"/>
      <c r="D473" s="80"/>
      <c r="E473" s="80"/>
      <c r="F473" s="80"/>
      <c r="G473" s="80"/>
      <c r="H473" s="80"/>
      <c r="I473" s="80"/>
    </row>
    <row r="474" spans="1:9" s="51" customFormat="1" ht="14.4" hidden="1" x14ac:dyDescent="0.3">
      <c r="A474" s="80"/>
      <c r="B474" s="80"/>
      <c r="C474" s="80"/>
      <c r="D474" s="80"/>
      <c r="E474" s="80"/>
      <c r="F474" s="80"/>
      <c r="G474" s="80"/>
      <c r="H474" s="80"/>
      <c r="I474" s="80"/>
    </row>
    <row r="475" spans="1:9" s="51" customFormat="1" ht="14.4" hidden="1" x14ac:dyDescent="0.3">
      <c r="A475" s="80"/>
      <c r="B475" s="80"/>
      <c r="C475" s="80"/>
      <c r="D475" s="80"/>
      <c r="E475" s="80"/>
      <c r="F475" s="80"/>
      <c r="G475" s="80"/>
      <c r="H475" s="80"/>
      <c r="I475" s="80"/>
    </row>
    <row r="476" spans="1:9" s="51" customFormat="1" ht="14.4" hidden="1" x14ac:dyDescent="0.3">
      <c r="A476" s="80"/>
      <c r="B476" s="80"/>
      <c r="C476" s="80"/>
      <c r="D476" s="80"/>
      <c r="E476" s="80"/>
      <c r="F476" s="80"/>
      <c r="G476" s="80"/>
      <c r="H476" s="80"/>
      <c r="I476" s="80"/>
    </row>
    <row r="477" spans="1:9" s="51" customFormat="1" ht="14.4" hidden="1" x14ac:dyDescent="0.3">
      <c r="A477" s="80"/>
      <c r="B477" s="80"/>
      <c r="C477" s="80"/>
      <c r="D477" s="80"/>
      <c r="E477" s="80"/>
      <c r="F477" s="80"/>
      <c r="G477" s="80"/>
      <c r="H477" s="80"/>
      <c r="I477" s="80"/>
    </row>
    <row r="478" spans="1:9" s="51" customFormat="1" ht="14.4" hidden="1" x14ac:dyDescent="0.3">
      <c r="A478" s="80"/>
      <c r="B478" s="80"/>
      <c r="C478" s="80"/>
      <c r="D478" s="80"/>
      <c r="E478" s="80"/>
      <c r="F478" s="80"/>
      <c r="G478" s="80"/>
      <c r="H478" s="80"/>
      <c r="I478" s="80"/>
    </row>
    <row r="479" spans="1:9" s="51" customFormat="1" ht="14.4" hidden="1" x14ac:dyDescent="0.3">
      <c r="A479" s="80"/>
      <c r="B479" s="80"/>
      <c r="C479" s="80"/>
      <c r="D479" s="80"/>
      <c r="E479" s="80"/>
      <c r="F479" s="80"/>
      <c r="G479" s="80"/>
      <c r="H479" s="80"/>
      <c r="I479" s="80"/>
    </row>
    <row r="480" spans="1:9" s="51" customFormat="1" ht="14.4" hidden="1" x14ac:dyDescent="0.3">
      <c r="A480" s="80"/>
      <c r="B480" s="80"/>
      <c r="C480" s="80"/>
      <c r="D480" s="80"/>
      <c r="E480" s="80"/>
      <c r="F480" s="80"/>
      <c r="G480" s="80"/>
      <c r="H480" s="80"/>
      <c r="I480" s="80"/>
    </row>
    <row r="481" spans="1:9" s="51" customFormat="1" ht="14.4" hidden="1" x14ac:dyDescent="0.3">
      <c r="A481" s="80"/>
      <c r="B481" s="80"/>
      <c r="C481" s="80"/>
      <c r="D481" s="80"/>
      <c r="E481" s="80"/>
      <c r="F481" s="80"/>
      <c r="G481" s="80"/>
      <c r="H481" s="80"/>
      <c r="I481" s="80"/>
    </row>
    <row r="482" spans="1:9" s="51" customFormat="1" ht="14.4" hidden="1" x14ac:dyDescent="0.3">
      <c r="A482" s="80"/>
      <c r="B482" s="80"/>
      <c r="C482" s="80"/>
      <c r="D482" s="80"/>
      <c r="E482" s="80"/>
      <c r="F482" s="80"/>
      <c r="G482" s="80"/>
      <c r="H482" s="80"/>
      <c r="I482" s="80"/>
    </row>
    <row r="483" spans="1:9" s="51" customFormat="1" ht="14.4" hidden="1" x14ac:dyDescent="0.3">
      <c r="A483" s="80"/>
      <c r="B483" s="80"/>
      <c r="C483" s="80"/>
      <c r="D483" s="80"/>
      <c r="E483" s="80"/>
      <c r="F483" s="80"/>
      <c r="G483" s="80"/>
      <c r="H483" s="80"/>
      <c r="I483" s="80"/>
    </row>
    <row r="484" spans="1:9" s="51" customFormat="1" ht="14.4" hidden="1" x14ac:dyDescent="0.3">
      <c r="A484" s="80"/>
      <c r="B484" s="80"/>
      <c r="C484" s="80"/>
      <c r="D484" s="80"/>
      <c r="E484" s="80"/>
      <c r="F484" s="80"/>
      <c r="G484" s="80"/>
      <c r="H484" s="80"/>
      <c r="I484" s="80"/>
    </row>
    <row r="485" spans="1:9" s="51" customFormat="1" ht="14.4" hidden="1" x14ac:dyDescent="0.3">
      <c r="A485" s="80"/>
      <c r="B485" s="80"/>
      <c r="C485" s="80"/>
      <c r="D485" s="80"/>
      <c r="E485" s="80"/>
      <c r="F485" s="80"/>
      <c r="G485" s="80"/>
      <c r="H485" s="80"/>
      <c r="I485" s="80"/>
    </row>
    <row r="486" spans="1:9" s="51" customFormat="1" ht="14.4" hidden="1" x14ac:dyDescent="0.3">
      <c r="A486" s="80"/>
      <c r="B486" s="80"/>
      <c r="C486" s="80"/>
      <c r="D486" s="80"/>
      <c r="E486" s="80"/>
      <c r="F486" s="80"/>
      <c r="G486" s="80"/>
      <c r="H486" s="80"/>
      <c r="I486" s="80"/>
    </row>
    <row r="487" spans="1:9" s="51" customFormat="1" ht="14.4" hidden="1" x14ac:dyDescent="0.3">
      <c r="A487" s="80"/>
      <c r="B487" s="80"/>
      <c r="C487" s="80"/>
      <c r="D487" s="80"/>
      <c r="E487" s="80"/>
      <c r="F487" s="80"/>
      <c r="G487" s="80"/>
      <c r="H487" s="80"/>
      <c r="I487" s="80"/>
    </row>
    <row r="488" spans="1:9" s="51" customFormat="1" ht="14.4" hidden="1" x14ac:dyDescent="0.3">
      <c r="A488" s="80"/>
      <c r="B488" s="80"/>
      <c r="C488" s="80"/>
      <c r="D488" s="80"/>
      <c r="E488" s="80"/>
      <c r="F488" s="80"/>
      <c r="G488" s="80"/>
      <c r="H488" s="80"/>
      <c r="I488" s="80"/>
    </row>
    <row r="489" spans="1:9" s="51" customFormat="1" ht="14.4" hidden="1" x14ac:dyDescent="0.3">
      <c r="A489" s="80"/>
      <c r="B489" s="80"/>
      <c r="C489" s="80"/>
      <c r="D489" s="80"/>
      <c r="E489" s="80"/>
      <c r="F489" s="80"/>
      <c r="G489" s="80"/>
      <c r="H489" s="80"/>
      <c r="I489" s="80"/>
    </row>
    <row r="490" spans="1:9" s="51" customFormat="1" ht="14.4" hidden="1" x14ac:dyDescent="0.3">
      <c r="A490" s="80"/>
      <c r="B490" s="80"/>
      <c r="C490" s="80"/>
      <c r="D490" s="80"/>
      <c r="E490" s="80"/>
      <c r="F490" s="80"/>
      <c r="G490" s="80"/>
      <c r="H490" s="80"/>
      <c r="I490" s="80"/>
    </row>
    <row r="491" spans="1:9" s="51" customFormat="1" ht="14.4" hidden="1" x14ac:dyDescent="0.3">
      <c r="A491" s="80"/>
      <c r="B491" s="80"/>
      <c r="C491" s="80"/>
      <c r="D491" s="80"/>
      <c r="E491" s="80"/>
      <c r="F491" s="80"/>
      <c r="G491" s="80"/>
      <c r="H491" s="80"/>
      <c r="I491" s="80"/>
    </row>
    <row r="492" spans="1:9" s="51" customFormat="1" ht="14.4" hidden="1" x14ac:dyDescent="0.3">
      <c r="A492" s="80"/>
      <c r="B492" s="80"/>
      <c r="C492" s="80"/>
      <c r="D492" s="80"/>
      <c r="E492" s="80"/>
      <c r="F492" s="80"/>
      <c r="G492" s="80"/>
      <c r="H492" s="80"/>
      <c r="I492" s="80"/>
    </row>
    <row r="493" spans="1:9" s="51" customFormat="1" ht="14.4" hidden="1" x14ac:dyDescent="0.3">
      <c r="A493" s="80"/>
      <c r="B493" s="80"/>
      <c r="C493" s="80"/>
      <c r="D493" s="80"/>
      <c r="E493" s="80"/>
      <c r="F493" s="80"/>
      <c r="G493" s="80"/>
      <c r="H493" s="80"/>
      <c r="I493" s="80"/>
    </row>
    <row r="494" spans="1:9" s="51" customFormat="1" ht="14.4" hidden="1" x14ac:dyDescent="0.3">
      <c r="A494" s="80"/>
      <c r="B494" s="80"/>
      <c r="C494" s="80"/>
      <c r="D494" s="80"/>
      <c r="E494" s="80"/>
      <c r="F494" s="80"/>
      <c r="G494" s="80"/>
      <c r="H494" s="80"/>
      <c r="I494" s="80"/>
    </row>
    <row r="495" spans="1:9" s="51" customFormat="1" ht="14.4" hidden="1" x14ac:dyDescent="0.3">
      <c r="A495" s="80"/>
      <c r="B495" s="80"/>
      <c r="C495" s="80"/>
      <c r="D495" s="80"/>
      <c r="E495" s="80"/>
      <c r="F495" s="80"/>
      <c r="G495" s="80"/>
      <c r="H495" s="80"/>
      <c r="I495" s="80"/>
    </row>
    <row r="496" spans="1:9" s="51" customFormat="1" ht="14.4" hidden="1" x14ac:dyDescent="0.3">
      <c r="A496" s="80"/>
      <c r="B496" s="80"/>
      <c r="C496" s="80"/>
      <c r="D496" s="80"/>
      <c r="E496" s="80"/>
      <c r="F496" s="80"/>
      <c r="G496" s="80"/>
      <c r="H496" s="80"/>
      <c r="I496" s="80"/>
    </row>
    <row r="497" spans="1:9" s="51" customFormat="1" ht="14.4" hidden="1" x14ac:dyDescent="0.3">
      <c r="A497" s="80"/>
      <c r="B497" s="80"/>
      <c r="C497" s="80"/>
      <c r="D497" s="80"/>
      <c r="E497" s="80"/>
      <c r="F497" s="80"/>
      <c r="G497" s="80"/>
      <c r="H497" s="80"/>
      <c r="I497" s="80"/>
    </row>
    <row r="498" spans="1:9" s="51" customFormat="1" ht="14.4" hidden="1" x14ac:dyDescent="0.3">
      <c r="A498" s="80"/>
      <c r="B498" s="80"/>
      <c r="C498" s="80"/>
      <c r="D498" s="80"/>
      <c r="E498" s="80"/>
      <c r="F498" s="80"/>
      <c r="G498" s="80"/>
      <c r="H498" s="80"/>
      <c r="I498" s="80"/>
    </row>
    <row r="499" spans="1:9" s="51" customFormat="1" ht="14.4" hidden="1" x14ac:dyDescent="0.3">
      <c r="A499" s="80"/>
      <c r="B499" s="80"/>
      <c r="C499" s="80"/>
      <c r="D499" s="80"/>
      <c r="E499" s="80"/>
      <c r="F499" s="80"/>
      <c r="G499" s="80"/>
      <c r="H499" s="80"/>
      <c r="I499" s="80"/>
    </row>
    <row r="500" spans="1:9" s="51" customFormat="1" ht="14.4" hidden="1" x14ac:dyDescent="0.3">
      <c r="A500" s="80"/>
      <c r="B500" s="80"/>
      <c r="C500" s="80"/>
      <c r="D500" s="80"/>
      <c r="E500" s="80"/>
      <c r="F500" s="80"/>
      <c r="G500" s="80"/>
      <c r="H500" s="80"/>
      <c r="I500" s="80"/>
    </row>
    <row r="501" spans="1:9" s="51" customFormat="1" ht="14.4" hidden="1" x14ac:dyDescent="0.3">
      <c r="A501" s="80"/>
      <c r="B501" s="80"/>
      <c r="C501" s="80"/>
      <c r="D501" s="80"/>
      <c r="E501" s="80"/>
      <c r="F501" s="80"/>
      <c r="G501" s="80"/>
      <c r="H501" s="80"/>
      <c r="I501" s="80"/>
    </row>
    <row r="502" spans="1:9" s="51" customFormat="1" ht="14.4" hidden="1" x14ac:dyDescent="0.3">
      <c r="A502" s="80"/>
      <c r="B502" s="80"/>
      <c r="C502" s="80"/>
      <c r="D502" s="80"/>
      <c r="E502" s="80"/>
      <c r="F502" s="80"/>
      <c r="G502" s="80"/>
      <c r="H502" s="80"/>
      <c r="I502" s="80"/>
    </row>
    <row r="503" spans="1:9" s="51" customFormat="1" ht="14.4" hidden="1" x14ac:dyDescent="0.3">
      <c r="A503" s="80"/>
      <c r="B503" s="80"/>
      <c r="C503" s="80"/>
      <c r="D503" s="80"/>
      <c r="E503" s="80"/>
      <c r="F503" s="80"/>
      <c r="G503" s="80"/>
      <c r="H503" s="80"/>
      <c r="I503" s="80"/>
    </row>
    <row r="504" spans="1:9" s="51" customFormat="1" ht="14.4" hidden="1" x14ac:dyDescent="0.3">
      <c r="A504" s="80"/>
      <c r="B504" s="80"/>
      <c r="C504" s="80"/>
      <c r="D504" s="80"/>
      <c r="E504" s="80"/>
      <c r="F504" s="80"/>
      <c r="G504" s="80"/>
      <c r="H504" s="80"/>
      <c r="I504" s="80"/>
    </row>
    <row r="505" spans="1:9" s="51" customFormat="1" ht="14.4" hidden="1" x14ac:dyDescent="0.3">
      <c r="A505" s="80"/>
      <c r="B505" s="80"/>
      <c r="C505" s="80"/>
      <c r="D505" s="80"/>
      <c r="E505" s="80"/>
      <c r="F505" s="80"/>
      <c r="G505" s="80"/>
      <c r="H505" s="80"/>
      <c r="I505" s="80"/>
    </row>
    <row r="506" spans="1:9" s="51" customFormat="1" ht="14.4" hidden="1" x14ac:dyDescent="0.3">
      <c r="A506" s="80"/>
      <c r="B506" s="80"/>
      <c r="C506" s="80"/>
      <c r="D506" s="80"/>
      <c r="E506" s="80"/>
      <c r="F506" s="80"/>
      <c r="G506" s="80"/>
      <c r="H506" s="80"/>
      <c r="I506" s="80"/>
    </row>
    <row r="507" spans="1:9" s="51" customFormat="1" ht="14.4" hidden="1" x14ac:dyDescent="0.3">
      <c r="A507" s="80"/>
      <c r="B507" s="80"/>
      <c r="C507" s="80"/>
      <c r="D507" s="80"/>
      <c r="E507" s="80"/>
      <c r="F507" s="80"/>
      <c r="G507" s="80"/>
      <c r="H507" s="80"/>
      <c r="I507" s="80"/>
    </row>
    <row r="508" spans="1:9" s="51" customFormat="1" ht="14.4" hidden="1" x14ac:dyDescent="0.3">
      <c r="A508" s="80"/>
      <c r="B508" s="80"/>
      <c r="C508" s="80"/>
      <c r="D508" s="80"/>
      <c r="E508" s="80"/>
      <c r="F508" s="80"/>
      <c r="G508" s="80"/>
      <c r="H508" s="80"/>
      <c r="I508" s="80"/>
    </row>
    <row r="509" spans="1:9" s="51" customFormat="1" ht="14.4" hidden="1" x14ac:dyDescent="0.3">
      <c r="A509" s="80"/>
      <c r="B509" s="80"/>
      <c r="C509" s="80"/>
      <c r="D509" s="80"/>
      <c r="E509" s="80"/>
      <c r="F509" s="80"/>
      <c r="G509" s="80"/>
      <c r="H509" s="80"/>
      <c r="I509" s="80"/>
    </row>
    <row r="510" spans="1:9" s="51" customFormat="1" ht="14.4" hidden="1" x14ac:dyDescent="0.3">
      <c r="A510" s="80"/>
      <c r="B510" s="80"/>
      <c r="C510" s="80"/>
      <c r="D510" s="80"/>
      <c r="E510" s="80"/>
      <c r="F510" s="80"/>
      <c r="G510" s="80"/>
      <c r="H510" s="80"/>
      <c r="I510" s="80"/>
    </row>
    <row r="511" spans="1:9" s="51" customFormat="1" ht="14.4" hidden="1" x14ac:dyDescent="0.3">
      <c r="A511" s="80"/>
      <c r="B511" s="80"/>
      <c r="C511" s="80"/>
      <c r="D511" s="80"/>
      <c r="E511" s="80"/>
      <c r="F511" s="80"/>
      <c r="G511" s="80"/>
      <c r="H511" s="80"/>
      <c r="I511" s="80"/>
    </row>
    <row r="512" spans="1:9" s="51" customFormat="1" ht="14.4" hidden="1" x14ac:dyDescent="0.3">
      <c r="A512" s="80"/>
      <c r="B512" s="80"/>
      <c r="C512" s="80"/>
      <c r="D512" s="80"/>
      <c r="E512" s="80"/>
      <c r="F512" s="80"/>
      <c r="G512" s="80"/>
      <c r="H512" s="80"/>
      <c r="I512" s="80"/>
    </row>
    <row r="513" spans="1:9" s="51" customFormat="1" ht="14.4" hidden="1" x14ac:dyDescent="0.3">
      <c r="A513" s="80"/>
      <c r="B513" s="80"/>
      <c r="C513" s="80"/>
      <c r="D513" s="80"/>
      <c r="E513" s="80"/>
      <c r="F513" s="80"/>
      <c r="G513" s="80"/>
      <c r="H513" s="80"/>
      <c r="I513" s="80"/>
    </row>
    <row r="514" spans="1:9" s="51" customFormat="1" ht="14.4" hidden="1" x14ac:dyDescent="0.3">
      <c r="A514" s="80"/>
      <c r="B514" s="80"/>
      <c r="C514" s="80"/>
      <c r="D514" s="80"/>
      <c r="E514" s="80"/>
      <c r="F514" s="80"/>
      <c r="G514" s="80"/>
      <c r="H514" s="80"/>
      <c r="I514" s="80"/>
    </row>
    <row r="515" spans="1:9" s="51" customFormat="1" ht="14.4" hidden="1" x14ac:dyDescent="0.3">
      <c r="A515" s="80"/>
      <c r="B515" s="80"/>
      <c r="C515" s="80"/>
      <c r="D515" s="80"/>
      <c r="E515" s="80"/>
      <c r="F515" s="80"/>
      <c r="G515" s="80"/>
      <c r="H515" s="80"/>
      <c r="I515" s="80"/>
    </row>
    <row r="516" spans="1:9" s="51" customFormat="1" ht="14.4" hidden="1" x14ac:dyDescent="0.3">
      <c r="A516" s="80"/>
      <c r="B516" s="80"/>
      <c r="C516" s="80"/>
      <c r="D516" s="80"/>
      <c r="E516" s="80"/>
      <c r="F516" s="80"/>
      <c r="G516" s="80"/>
      <c r="H516" s="80"/>
      <c r="I516" s="80"/>
    </row>
    <row r="517" spans="1:9" s="51" customFormat="1" ht="14.4" hidden="1" x14ac:dyDescent="0.3">
      <c r="A517" s="80"/>
      <c r="B517" s="80"/>
      <c r="C517" s="80"/>
      <c r="D517" s="80"/>
      <c r="E517" s="80"/>
      <c r="F517" s="80"/>
      <c r="G517" s="80"/>
      <c r="H517" s="80"/>
      <c r="I517" s="80"/>
    </row>
    <row r="518" spans="1:9" s="51" customFormat="1" ht="14.4" hidden="1" x14ac:dyDescent="0.3">
      <c r="A518" s="80"/>
      <c r="B518" s="80"/>
      <c r="C518" s="80"/>
      <c r="D518" s="80"/>
      <c r="E518" s="80"/>
      <c r="F518" s="80"/>
      <c r="G518" s="80"/>
      <c r="H518" s="80"/>
      <c r="I518" s="80"/>
    </row>
    <row r="519" spans="1:9" s="51" customFormat="1" ht="14.4" hidden="1" x14ac:dyDescent="0.3">
      <c r="A519" s="80"/>
      <c r="B519" s="80"/>
      <c r="C519" s="80"/>
      <c r="D519" s="80"/>
      <c r="E519" s="80"/>
      <c r="F519" s="80"/>
      <c r="G519" s="80"/>
      <c r="H519" s="80"/>
      <c r="I519" s="80"/>
    </row>
    <row r="520" spans="1:9" s="51" customFormat="1" ht="14.4" hidden="1" x14ac:dyDescent="0.3">
      <c r="A520" s="80"/>
      <c r="B520" s="80"/>
      <c r="C520" s="80"/>
      <c r="D520" s="80"/>
      <c r="E520" s="80"/>
      <c r="F520" s="80"/>
      <c r="G520" s="80"/>
      <c r="H520" s="80"/>
      <c r="I520" s="80"/>
    </row>
    <row r="521" spans="1:9" s="51" customFormat="1" ht="14.4" hidden="1" x14ac:dyDescent="0.3">
      <c r="A521" s="80"/>
      <c r="B521" s="80"/>
      <c r="C521" s="80"/>
      <c r="D521" s="80"/>
      <c r="E521" s="80"/>
      <c r="F521" s="80"/>
      <c r="G521" s="80"/>
      <c r="H521" s="80"/>
      <c r="I521" s="80"/>
    </row>
    <row r="522" spans="1:9" s="51" customFormat="1" ht="14.4" hidden="1" x14ac:dyDescent="0.3">
      <c r="A522" s="80"/>
      <c r="B522" s="80"/>
      <c r="C522" s="80"/>
      <c r="D522" s="80"/>
      <c r="E522" s="80"/>
      <c r="F522" s="80"/>
      <c r="G522" s="80"/>
      <c r="H522" s="80"/>
      <c r="I522" s="80"/>
    </row>
    <row r="523" spans="1:9" s="51" customFormat="1" ht="14.4" hidden="1" x14ac:dyDescent="0.3">
      <c r="A523" s="80"/>
      <c r="B523" s="80"/>
      <c r="C523" s="80"/>
      <c r="D523" s="80"/>
      <c r="E523" s="80"/>
      <c r="F523" s="80"/>
      <c r="G523" s="80"/>
      <c r="H523" s="80"/>
      <c r="I523" s="80"/>
    </row>
    <row r="524" spans="1:9" s="51" customFormat="1" ht="14.4" hidden="1" x14ac:dyDescent="0.3">
      <c r="A524" s="80"/>
      <c r="B524" s="80"/>
      <c r="C524" s="80"/>
      <c r="D524" s="80"/>
      <c r="E524" s="80"/>
      <c r="F524" s="80"/>
      <c r="G524" s="80"/>
      <c r="H524" s="80"/>
      <c r="I524" s="80"/>
    </row>
    <row r="525" spans="1:9" s="51" customFormat="1" ht="14.4" hidden="1" x14ac:dyDescent="0.3">
      <c r="A525" s="80"/>
      <c r="B525" s="80"/>
      <c r="C525" s="80"/>
      <c r="D525" s="80"/>
      <c r="E525" s="80"/>
      <c r="F525" s="80"/>
      <c r="G525" s="80"/>
      <c r="H525" s="80"/>
      <c r="I525" s="80"/>
    </row>
    <row r="526" spans="1:9" s="51" customFormat="1" ht="14.4" hidden="1" x14ac:dyDescent="0.3">
      <c r="A526" s="80"/>
      <c r="B526" s="80"/>
      <c r="C526" s="80"/>
      <c r="D526" s="80"/>
      <c r="E526" s="80"/>
      <c r="F526" s="80"/>
      <c r="G526" s="80"/>
      <c r="H526" s="80"/>
      <c r="I526" s="80"/>
    </row>
    <row r="527" spans="1:9" s="51" customFormat="1" ht="14.4" hidden="1" x14ac:dyDescent="0.3">
      <c r="A527" s="80"/>
      <c r="B527" s="80"/>
      <c r="C527" s="80"/>
      <c r="D527" s="80"/>
      <c r="E527" s="80"/>
      <c r="F527" s="80"/>
      <c r="G527" s="80"/>
      <c r="H527" s="80"/>
      <c r="I527" s="80"/>
    </row>
    <row r="528" spans="1:9" s="51" customFormat="1" ht="14.4" hidden="1" x14ac:dyDescent="0.3">
      <c r="A528" s="80"/>
      <c r="B528" s="80"/>
      <c r="C528" s="80"/>
      <c r="D528" s="80"/>
      <c r="E528" s="80"/>
      <c r="F528" s="80"/>
      <c r="G528" s="80"/>
      <c r="H528" s="80"/>
      <c r="I528" s="80"/>
    </row>
    <row r="529" spans="1:9" s="51" customFormat="1" ht="14.4" hidden="1" x14ac:dyDescent="0.3">
      <c r="A529" s="80"/>
      <c r="B529" s="80"/>
      <c r="C529" s="80"/>
      <c r="D529" s="80"/>
      <c r="E529" s="80"/>
      <c r="F529" s="80"/>
      <c r="G529" s="80"/>
      <c r="H529" s="80"/>
      <c r="I529" s="80"/>
    </row>
    <row r="530" spans="1:9" s="51" customFormat="1" ht="14.4" hidden="1" x14ac:dyDescent="0.3">
      <c r="A530" s="80"/>
      <c r="B530" s="80"/>
      <c r="C530" s="80"/>
      <c r="D530" s="80"/>
      <c r="E530" s="80"/>
      <c r="F530" s="80"/>
      <c r="G530" s="80"/>
      <c r="H530" s="80"/>
      <c r="I530" s="80"/>
    </row>
    <row r="531" spans="1:9" s="51" customFormat="1" ht="14.4" hidden="1" x14ac:dyDescent="0.3">
      <c r="A531" s="80"/>
      <c r="B531" s="80"/>
      <c r="C531" s="80"/>
      <c r="D531" s="80"/>
      <c r="E531" s="80"/>
      <c r="F531" s="80"/>
      <c r="G531" s="80"/>
      <c r="H531" s="80"/>
      <c r="I531" s="80"/>
    </row>
    <row r="532" spans="1:9" s="51" customFormat="1" ht="14.4" hidden="1" x14ac:dyDescent="0.3">
      <c r="A532" s="80"/>
      <c r="B532" s="80"/>
      <c r="C532" s="80"/>
      <c r="D532" s="80"/>
      <c r="E532" s="80"/>
      <c r="F532" s="80"/>
      <c r="G532" s="80"/>
      <c r="H532" s="80"/>
      <c r="I532" s="80"/>
    </row>
    <row r="533" spans="1:9" s="51" customFormat="1" ht="14.4" hidden="1" x14ac:dyDescent="0.3">
      <c r="A533" s="80"/>
      <c r="B533" s="80"/>
      <c r="C533" s="80"/>
      <c r="D533" s="80"/>
      <c r="E533" s="80"/>
      <c r="F533" s="80"/>
      <c r="G533" s="80"/>
      <c r="H533" s="80"/>
      <c r="I533" s="80"/>
    </row>
    <row r="534" spans="1:9" s="51" customFormat="1" ht="14.4" hidden="1" x14ac:dyDescent="0.3">
      <c r="A534" s="80"/>
      <c r="B534" s="80"/>
      <c r="C534" s="80"/>
      <c r="D534" s="80"/>
      <c r="E534" s="80"/>
      <c r="F534" s="80"/>
      <c r="G534" s="80"/>
      <c r="H534" s="80"/>
      <c r="I534" s="80"/>
    </row>
    <row r="535" spans="1:9" s="51" customFormat="1" ht="14.4" hidden="1" x14ac:dyDescent="0.3">
      <c r="A535" s="80"/>
      <c r="B535" s="80"/>
      <c r="C535" s="80"/>
      <c r="D535" s="80"/>
      <c r="E535" s="80"/>
      <c r="F535" s="80"/>
      <c r="G535" s="80"/>
      <c r="H535" s="80"/>
      <c r="I535" s="80"/>
    </row>
    <row r="536" spans="1:9" s="51" customFormat="1" ht="14.4" hidden="1" x14ac:dyDescent="0.3">
      <c r="A536" s="80"/>
      <c r="B536" s="80"/>
      <c r="C536" s="80"/>
      <c r="D536" s="80"/>
      <c r="E536" s="80"/>
      <c r="F536" s="80"/>
      <c r="G536" s="80"/>
      <c r="H536" s="80"/>
      <c r="I536" s="80"/>
    </row>
    <row r="537" spans="1:9" s="51" customFormat="1" ht="14.4" hidden="1" x14ac:dyDescent="0.3">
      <c r="A537" s="80"/>
      <c r="B537" s="80"/>
      <c r="C537" s="80"/>
      <c r="D537" s="80"/>
      <c r="E537" s="80"/>
      <c r="F537" s="80"/>
      <c r="G537" s="80"/>
      <c r="H537" s="80"/>
      <c r="I537" s="80"/>
    </row>
    <row r="538" spans="1:9" s="51" customFormat="1" ht="14.4" hidden="1" x14ac:dyDescent="0.3">
      <c r="A538" s="80"/>
      <c r="B538" s="80"/>
      <c r="C538" s="80"/>
      <c r="D538" s="80"/>
      <c r="E538" s="80"/>
      <c r="F538" s="80"/>
      <c r="G538" s="80"/>
      <c r="H538" s="80"/>
      <c r="I538" s="80"/>
    </row>
    <row r="539" spans="1:9" s="51" customFormat="1" ht="14.4" hidden="1" x14ac:dyDescent="0.3">
      <c r="A539" s="80"/>
      <c r="B539" s="80"/>
      <c r="C539" s="80"/>
      <c r="D539" s="80"/>
      <c r="E539" s="80"/>
      <c r="F539" s="80"/>
      <c r="G539" s="80"/>
      <c r="H539" s="80"/>
      <c r="I539" s="80"/>
    </row>
    <row r="540" spans="1:9" s="51" customFormat="1" ht="14.4" hidden="1" x14ac:dyDescent="0.3">
      <c r="A540" s="80"/>
      <c r="B540" s="80"/>
      <c r="C540" s="80"/>
      <c r="D540" s="80"/>
      <c r="E540" s="80"/>
      <c r="F540" s="80"/>
      <c r="G540" s="80"/>
      <c r="H540" s="80"/>
      <c r="I540" s="80"/>
    </row>
    <row r="541" spans="1:9" s="51" customFormat="1" ht="14.4" hidden="1" x14ac:dyDescent="0.3">
      <c r="A541" s="80"/>
      <c r="B541" s="80"/>
      <c r="C541" s="80"/>
      <c r="D541" s="80"/>
      <c r="E541" s="80"/>
      <c r="F541" s="80"/>
      <c r="G541" s="80"/>
      <c r="H541" s="80"/>
      <c r="I541" s="80"/>
    </row>
    <row r="542" spans="1:9" s="51" customFormat="1" ht="14.4" hidden="1" x14ac:dyDescent="0.3">
      <c r="A542" s="80"/>
      <c r="B542" s="80"/>
      <c r="C542" s="80"/>
      <c r="D542" s="80"/>
      <c r="E542" s="80"/>
      <c r="F542" s="80"/>
      <c r="G542" s="80"/>
      <c r="H542" s="80"/>
      <c r="I542" s="80"/>
    </row>
    <row r="543" spans="1:9" s="51" customFormat="1" ht="14.4" hidden="1" x14ac:dyDescent="0.3">
      <c r="A543" s="80"/>
      <c r="B543" s="80"/>
      <c r="C543" s="80"/>
      <c r="D543" s="80"/>
      <c r="E543" s="80"/>
      <c r="F543" s="80"/>
      <c r="G543" s="80"/>
      <c r="H543" s="80"/>
      <c r="I543" s="80"/>
    </row>
    <row r="544" spans="1:9" s="51" customFormat="1" ht="14.4" hidden="1" x14ac:dyDescent="0.3">
      <c r="A544" s="80"/>
      <c r="B544" s="80"/>
      <c r="C544" s="80"/>
      <c r="D544" s="80"/>
      <c r="E544" s="80"/>
      <c r="F544" s="80"/>
      <c r="G544" s="80"/>
      <c r="H544" s="80"/>
      <c r="I544" s="80"/>
    </row>
    <row r="545" spans="1:9" s="51" customFormat="1" ht="14.4" hidden="1" x14ac:dyDescent="0.3">
      <c r="A545" s="80"/>
      <c r="B545" s="80"/>
      <c r="C545" s="80"/>
      <c r="D545" s="80"/>
      <c r="E545" s="80"/>
      <c r="F545" s="80"/>
      <c r="G545" s="80"/>
      <c r="H545" s="80"/>
      <c r="I545" s="80"/>
    </row>
    <row r="546" spans="1:9" s="51" customFormat="1" ht="14.4" hidden="1" x14ac:dyDescent="0.3">
      <c r="A546" s="80"/>
      <c r="B546" s="80"/>
      <c r="C546" s="80"/>
      <c r="D546" s="80"/>
      <c r="E546" s="80"/>
      <c r="F546" s="80"/>
      <c r="G546" s="80"/>
      <c r="H546" s="80"/>
      <c r="I546" s="80"/>
    </row>
    <row r="547" spans="1:9" s="51" customFormat="1" ht="14.4" hidden="1" x14ac:dyDescent="0.3">
      <c r="A547" s="80"/>
      <c r="B547" s="80"/>
      <c r="C547" s="80"/>
      <c r="D547" s="80"/>
      <c r="E547" s="80"/>
      <c r="F547" s="80"/>
      <c r="G547" s="80"/>
      <c r="H547" s="80"/>
      <c r="I547" s="80"/>
    </row>
    <row r="548" spans="1:9" s="51" customFormat="1" ht="14.4" hidden="1" x14ac:dyDescent="0.3">
      <c r="A548" s="80"/>
      <c r="B548" s="80"/>
      <c r="C548" s="80"/>
      <c r="D548" s="80"/>
      <c r="E548" s="80"/>
      <c r="F548" s="80"/>
      <c r="G548" s="80"/>
      <c r="H548" s="80"/>
      <c r="I548" s="80"/>
    </row>
    <row r="549" spans="1:9" s="51" customFormat="1" ht="14.4" hidden="1" x14ac:dyDescent="0.3">
      <c r="A549" s="80"/>
      <c r="B549" s="80"/>
      <c r="C549" s="80"/>
      <c r="D549" s="80"/>
      <c r="E549" s="80"/>
      <c r="F549" s="80"/>
      <c r="G549" s="80"/>
      <c r="H549" s="80"/>
      <c r="I549" s="80"/>
    </row>
    <row r="550" spans="1:9" s="51" customFormat="1" ht="14.4" hidden="1" x14ac:dyDescent="0.3">
      <c r="A550" s="80"/>
      <c r="B550" s="80"/>
      <c r="C550" s="80"/>
      <c r="D550" s="80"/>
      <c r="E550" s="80"/>
      <c r="F550" s="80"/>
      <c r="G550" s="80"/>
      <c r="H550" s="80"/>
      <c r="I550" s="80"/>
    </row>
    <row r="551" spans="1:9" s="51" customFormat="1" ht="14.4" hidden="1" x14ac:dyDescent="0.3">
      <c r="A551" s="80"/>
      <c r="B551" s="80"/>
      <c r="C551" s="80"/>
      <c r="D551" s="80"/>
      <c r="E551" s="80"/>
      <c r="F551" s="80"/>
      <c r="G551" s="80"/>
      <c r="H551" s="80"/>
      <c r="I551" s="80"/>
    </row>
    <row r="552" spans="1:9" s="51" customFormat="1" ht="14.4" hidden="1" x14ac:dyDescent="0.3">
      <c r="A552" s="80"/>
      <c r="B552" s="80"/>
      <c r="C552" s="80"/>
      <c r="D552" s="80"/>
      <c r="E552" s="80"/>
      <c r="F552" s="80"/>
      <c r="G552" s="80"/>
      <c r="H552" s="80"/>
      <c r="I552" s="80"/>
    </row>
    <row r="553" spans="1:9" s="51" customFormat="1" ht="14.4" hidden="1" x14ac:dyDescent="0.3">
      <c r="A553" s="80"/>
      <c r="B553" s="80"/>
      <c r="C553" s="80"/>
      <c r="D553" s="80"/>
      <c r="E553" s="80"/>
      <c r="F553" s="80"/>
      <c r="G553" s="80"/>
      <c r="H553" s="80"/>
      <c r="I553" s="80"/>
    </row>
    <row r="554" spans="1:9" s="51" customFormat="1" ht="14.4" hidden="1" x14ac:dyDescent="0.3">
      <c r="A554" s="80"/>
      <c r="B554" s="80"/>
      <c r="C554" s="80"/>
      <c r="D554" s="80"/>
      <c r="E554" s="80"/>
      <c r="F554" s="80"/>
      <c r="G554" s="80"/>
      <c r="H554" s="80"/>
      <c r="I554" s="80"/>
    </row>
    <row r="555" spans="1:9" s="51" customFormat="1" ht="14.4" hidden="1" x14ac:dyDescent="0.3">
      <c r="A555" s="80"/>
      <c r="B555" s="80"/>
      <c r="C555" s="80"/>
      <c r="D555" s="80"/>
      <c r="E555" s="80"/>
      <c r="F555" s="80"/>
      <c r="G555" s="80"/>
      <c r="H555" s="80"/>
      <c r="I555" s="80"/>
    </row>
    <row r="556" spans="1:9" s="51" customFormat="1" ht="14.4" hidden="1" x14ac:dyDescent="0.3">
      <c r="A556" s="80"/>
      <c r="B556" s="80"/>
      <c r="C556" s="80"/>
      <c r="D556" s="80"/>
      <c r="E556" s="80"/>
      <c r="F556" s="80"/>
      <c r="G556" s="80"/>
      <c r="H556" s="80"/>
      <c r="I556" s="80"/>
    </row>
    <row r="557" spans="1:9" s="51" customFormat="1" ht="14.4" hidden="1" x14ac:dyDescent="0.3">
      <c r="A557" s="80"/>
      <c r="B557" s="80"/>
      <c r="C557" s="80"/>
      <c r="D557" s="80"/>
      <c r="E557" s="80"/>
      <c r="F557" s="80"/>
      <c r="G557" s="80"/>
      <c r="H557" s="80"/>
      <c r="I557" s="80"/>
    </row>
    <row r="558" spans="1:9" s="51" customFormat="1" ht="14.4" hidden="1" x14ac:dyDescent="0.3">
      <c r="A558" s="80"/>
      <c r="B558" s="80"/>
      <c r="C558" s="80"/>
      <c r="D558" s="80"/>
      <c r="E558" s="80"/>
      <c r="F558" s="80"/>
      <c r="G558" s="80"/>
      <c r="H558" s="80"/>
      <c r="I558" s="80"/>
    </row>
    <row r="559" spans="1:9" s="51" customFormat="1" ht="14.4" hidden="1" x14ac:dyDescent="0.3">
      <c r="A559" s="80"/>
      <c r="B559" s="80"/>
      <c r="C559" s="80"/>
      <c r="D559" s="80"/>
      <c r="E559" s="80"/>
      <c r="F559" s="80"/>
      <c r="G559" s="80"/>
      <c r="H559" s="80"/>
      <c r="I559" s="80"/>
    </row>
    <row r="560" spans="1:9" s="51" customFormat="1" ht="14.4" hidden="1" x14ac:dyDescent="0.3">
      <c r="A560" s="80"/>
      <c r="B560" s="80"/>
      <c r="C560" s="80"/>
      <c r="D560" s="80"/>
      <c r="E560" s="80"/>
      <c r="F560" s="80"/>
      <c r="G560" s="80"/>
      <c r="H560" s="80"/>
      <c r="I560" s="80"/>
    </row>
    <row r="561" spans="1:9" s="51" customFormat="1" ht="14.4" hidden="1" x14ac:dyDescent="0.3">
      <c r="A561" s="80"/>
      <c r="B561" s="80"/>
      <c r="C561" s="80"/>
      <c r="D561" s="80"/>
      <c r="E561" s="80"/>
      <c r="F561" s="80"/>
      <c r="G561" s="80"/>
      <c r="H561" s="80"/>
      <c r="I561" s="80"/>
    </row>
    <row r="562" spans="1:9" s="51" customFormat="1" ht="14.4" hidden="1" x14ac:dyDescent="0.3">
      <c r="A562" s="80"/>
      <c r="B562" s="80"/>
      <c r="C562" s="80"/>
      <c r="D562" s="80"/>
      <c r="E562" s="80"/>
      <c r="F562" s="80"/>
      <c r="G562" s="80"/>
      <c r="H562" s="80"/>
      <c r="I562" s="80"/>
    </row>
    <row r="563" spans="1:9" s="51" customFormat="1" ht="14.4" hidden="1" x14ac:dyDescent="0.3">
      <c r="A563" s="80"/>
      <c r="B563" s="80"/>
      <c r="C563" s="80"/>
      <c r="D563" s="80"/>
      <c r="E563" s="80"/>
      <c r="F563" s="80"/>
      <c r="G563" s="80"/>
      <c r="H563" s="80"/>
      <c r="I563" s="80"/>
    </row>
    <row r="564" spans="1:9" s="51" customFormat="1" ht="14.4" hidden="1" x14ac:dyDescent="0.3">
      <c r="A564" s="80"/>
      <c r="B564" s="80"/>
      <c r="C564" s="80"/>
      <c r="D564" s="80"/>
      <c r="E564" s="80"/>
      <c r="F564" s="80"/>
      <c r="G564" s="80"/>
      <c r="H564" s="80"/>
      <c r="I564" s="80"/>
    </row>
    <row r="565" spans="1:9" s="51" customFormat="1" ht="14.4" hidden="1" x14ac:dyDescent="0.3">
      <c r="A565" s="80"/>
      <c r="B565" s="80"/>
      <c r="C565" s="80"/>
      <c r="D565" s="80"/>
      <c r="E565" s="80"/>
      <c r="F565" s="80"/>
      <c r="G565" s="80"/>
      <c r="H565" s="80"/>
      <c r="I565" s="80"/>
    </row>
    <row r="566" spans="1:9" s="51" customFormat="1" ht="14.4" hidden="1" x14ac:dyDescent="0.3">
      <c r="A566" s="80"/>
      <c r="B566" s="80"/>
      <c r="C566" s="80"/>
      <c r="D566" s="80"/>
      <c r="E566" s="80"/>
      <c r="F566" s="80"/>
      <c r="G566" s="80"/>
      <c r="H566" s="80"/>
      <c r="I566" s="80"/>
    </row>
    <row r="567" spans="1:9" s="51" customFormat="1" ht="14.4" hidden="1" x14ac:dyDescent="0.3">
      <c r="A567" s="80"/>
      <c r="B567" s="80"/>
      <c r="C567" s="80"/>
      <c r="D567" s="80"/>
      <c r="E567" s="80"/>
      <c r="F567" s="80"/>
      <c r="G567" s="80"/>
      <c r="H567" s="80"/>
      <c r="I567" s="80"/>
    </row>
    <row r="568" spans="1:9" s="51" customFormat="1" ht="14.4" hidden="1" x14ac:dyDescent="0.3">
      <c r="A568" s="80"/>
      <c r="B568" s="80"/>
      <c r="C568" s="80"/>
      <c r="D568" s="80"/>
      <c r="E568" s="80"/>
      <c r="F568" s="80"/>
      <c r="G568" s="80"/>
      <c r="H568" s="80"/>
      <c r="I568" s="80"/>
    </row>
    <row r="569" spans="1:9" s="51" customFormat="1" ht="14.4" hidden="1" x14ac:dyDescent="0.3">
      <c r="A569" s="80"/>
      <c r="B569" s="80"/>
      <c r="C569" s="80"/>
      <c r="D569" s="80"/>
      <c r="E569" s="80"/>
      <c r="F569" s="80"/>
      <c r="G569" s="80"/>
      <c r="H569" s="80"/>
      <c r="I569" s="80"/>
    </row>
    <row r="570" spans="1:9" s="51" customFormat="1" ht="14.4" hidden="1" x14ac:dyDescent="0.3">
      <c r="A570" s="80"/>
      <c r="B570" s="80"/>
      <c r="C570" s="80"/>
      <c r="D570" s="80"/>
      <c r="E570" s="80"/>
      <c r="F570" s="80"/>
      <c r="G570" s="80"/>
      <c r="H570" s="80"/>
      <c r="I570" s="80"/>
    </row>
    <row r="571" spans="1:9" s="51" customFormat="1" ht="14.4" hidden="1" x14ac:dyDescent="0.3">
      <c r="A571" s="80"/>
      <c r="B571" s="80"/>
      <c r="C571" s="80"/>
      <c r="D571" s="80"/>
      <c r="E571" s="80"/>
      <c r="F571" s="80"/>
      <c r="G571" s="80"/>
      <c r="H571" s="80"/>
      <c r="I571" s="80"/>
    </row>
    <row r="572" spans="1:9" s="51" customFormat="1" ht="14.4" hidden="1" x14ac:dyDescent="0.3">
      <c r="A572" s="80"/>
      <c r="B572" s="80"/>
      <c r="C572" s="80"/>
      <c r="D572" s="80"/>
      <c r="E572" s="80"/>
      <c r="F572" s="80"/>
      <c r="G572" s="80"/>
      <c r="H572" s="80"/>
      <c r="I572" s="80"/>
    </row>
    <row r="573" spans="1:9" s="51" customFormat="1" ht="14.4" hidden="1" x14ac:dyDescent="0.3">
      <c r="A573" s="80"/>
      <c r="B573" s="80"/>
      <c r="C573" s="80"/>
      <c r="D573" s="80"/>
      <c r="E573" s="80"/>
      <c r="F573" s="80"/>
      <c r="G573" s="80"/>
      <c r="H573" s="80"/>
      <c r="I573" s="80"/>
    </row>
    <row r="574" spans="1:9" s="51" customFormat="1" ht="14.4" hidden="1" x14ac:dyDescent="0.3">
      <c r="A574" s="80"/>
      <c r="B574" s="80"/>
      <c r="C574" s="80"/>
      <c r="D574" s="80"/>
      <c r="E574" s="80"/>
      <c r="F574" s="80"/>
      <c r="G574" s="80"/>
      <c r="H574" s="80"/>
      <c r="I574" s="80"/>
    </row>
    <row r="575" spans="1:9" s="51" customFormat="1" ht="14.4" hidden="1" x14ac:dyDescent="0.3">
      <c r="A575" s="80"/>
      <c r="B575" s="80"/>
      <c r="C575" s="80"/>
      <c r="D575" s="80"/>
      <c r="E575" s="80"/>
      <c r="F575" s="80"/>
      <c r="G575" s="80"/>
      <c r="H575" s="80"/>
      <c r="I575" s="80"/>
    </row>
    <row r="576" spans="1:9" s="51" customFormat="1" ht="14.4" hidden="1" x14ac:dyDescent="0.3">
      <c r="A576" s="80"/>
      <c r="B576" s="80"/>
      <c r="C576" s="80"/>
      <c r="D576" s="80"/>
      <c r="E576" s="80"/>
      <c r="F576" s="80"/>
      <c r="G576" s="80"/>
      <c r="H576" s="80"/>
      <c r="I576" s="80"/>
    </row>
    <row r="577" spans="1:9" s="51" customFormat="1" ht="14.4" hidden="1" x14ac:dyDescent="0.3">
      <c r="A577" s="80"/>
      <c r="B577" s="80"/>
      <c r="C577" s="80"/>
      <c r="D577" s="80"/>
      <c r="E577" s="80"/>
      <c r="F577" s="80"/>
      <c r="G577" s="80"/>
      <c r="H577" s="80"/>
      <c r="I577" s="80"/>
    </row>
    <row r="578" spans="1:9" s="51" customFormat="1" ht="14.4" hidden="1" x14ac:dyDescent="0.3">
      <c r="A578" s="80"/>
      <c r="B578" s="80"/>
      <c r="C578" s="80"/>
      <c r="D578" s="80"/>
      <c r="E578" s="80"/>
      <c r="F578" s="80"/>
      <c r="G578" s="80"/>
      <c r="H578" s="80"/>
      <c r="I578" s="80"/>
    </row>
    <row r="579" spans="1:9" s="51" customFormat="1" ht="14.4" hidden="1" x14ac:dyDescent="0.3">
      <c r="A579" s="80"/>
      <c r="B579" s="80"/>
      <c r="C579" s="80"/>
      <c r="D579" s="80"/>
      <c r="E579" s="80"/>
      <c r="F579" s="80"/>
      <c r="G579" s="80"/>
      <c r="H579" s="80"/>
      <c r="I579" s="80"/>
    </row>
    <row r="580" spans="1:9" s="51" customFormat="1" ht="14.4" hidden="1" x14ac:dyDescent="0.3">
      <c r="A580" s="80"/>
      <c r="B580" s="80"/>
      <c r="C580" s="80"/>
      <c r="D580" s="80"/>
      <c r="E580" s="80"/>
      <c r="F580" s="80"/>
      <c r="G580" s="80"/>
      <c r="H580" s="80"/>
      <c r="I580" s="80"/>
    </row>
    <row r="581" spans="1:9" s="51" customFormat="1" ht="14.4" hidden="1" x14ac:dyDescent="0.3">
      <c r="A581" s="80"/>
      <c r="B581" s="80"/>
      <c r="C581" s="80"/>
      <c r="D581" s="80"/>
      <c r="E581" s="80"/>
      <c r="F581" s="80"/>
      <c r="G581" s="80"/>
      <c r="H581" s="80"/>
      <c r="I581" s="80"/>
    </row>
    <row r="582" spans="1:9" s="51" customFormat="1" ht="14.4" hidden="1" x14ac:dyDescent="0.3">
      <c r="A582" s="80"/>
      <c r="B582" s="80"/>
      <c r="C582" s="80"/>
      <c r="D582" s="80"/>
      <c r="E582" s="80"/>
      <c r="F582" s="80"/>
      <c r="G582" s="80"/>
      <c r="H582" s="80"/>
      <c r="I582" s="80"/>
    </row>
    <row r="583" spans="1:9" s="51" customFormat="1" ht="14.4" hidden="1" x14ac:dyDescent="0.3">
      <c r="A583" s="80"/>
      <c r="B583" s="80"/>
      <c r="C583" s="80"/>
      <c r="D583" s="80"/>
      <c r="E583" s="80"/>
      <c r="F583" s="80"/>
      <c r="G583" s="80"/>
      <c r="H583" s="80"/>
      <c r="I583" s="80"/>
    </row>
    <row r="584" spans="1:9" s="51" customFormat="1" ht="14.4" hidden="1" x14ac:dyDescent="0.3">
      <c r="A584" s="80"/>
      <c r="B584" s="80"/>
      <c r="C584" s="80"/>
      <c r="D584" s="80"/>
      <c r="E584" s="80"/>
      <c r="F584" s="80"/>
      <c r="G584" s="80"/>
      <c r="H584" s="80"/>
      <c r="I584" s="80"/>
    </row>
    <row r="585" spans="1:9" s="51" customFormat="1" ht="14.4" hidden="1" x14ac:dyDescent="0.3">
      <c r="A585" s="80"/>
      <c r="B585" s="80"/>
      <c r="C585" s="80"/>
      <c r="D585" s="80"/>
      <c r="E585" s="80"/>
      <c r="F585" s="80"/>
      <c r="G585" s="80"/>
      <c r="H585" s="80"/>
      <c r="I585" s="80"/>
    </row>
    <row r="586" spans="1:9" s="51" customFormat="1" ht="14.4" hidden="1" x14ac:dyDescent="0.3">
      <c r="A586" s="80"/>
      <c r="B586" s="80"/>
      <c r="C586" s="80"/>
      <c r="D586" s="80"/>
      <c r="E586" s="80"/>
      <c r="F586" s="80"/>
      <c r="G586" s="80"/>
      <c r="H586" s="80"/>
      <c r="I586" s="80"/>
    </row>
    <row r="587" spans="1:9" s="51" customFormat="1" ht="14.4" hidden="1" x14ac:dyDescent="0.3">
      <c r="A587" s="80"/>
      <c r="B587" s="80"/>
      <c r="C587" s="80"/>
      <c r="D587" s="80"/>
      <c r="E587" s="80"/>
      <c r="F587" s="80"/>
      <c r="G587" s="80"/>
      <c r="H587" s="80"/>
      <c r="I587" s="80"/>
    </row>
    <row r="588" spans="1:9" s="51" customFormat="1" ht="14.4" hidden="1" x14ac:dyDescent="0.3">
      <c r="A588" s="80"/>
      <c r="B588" s="80"/>
      <c r="C588" s="80"/>
      <c r="D588" s="80"/>
      <c r="E588" s="80"/>
      <c r="F588" s="80"/>
      <c r="G588" s="80"/>
      <c r="H588" s="80"/>
      <c r="I588" s="80"/>
    </row>
    <row r="589" spans="1:9" s="51" customFormat="1" ht="14.4" hidden="1" x14ac:dyDescent="0.3">
      <c r="A589" s="80"/>
      <c r="B589" s="80"/>
      <c r="C589" s="80"/>
      <c r="D589" s="80"/>
      <c r="E589" s="80"/>
      <c r="F589" s="80"/>
      <c r="G589" s="80"/>
      <c r="H589" s="80"/>
      <c r="I589" s="80"/>
    </row>
    <row r="590" spans="1:9" s="51" customFormat="1" ht="14.4" hidden="1" x14ac:dyDescent="0.3">
      <c r="A590" s="80"/>
      <c r="B590" s="80"/>
      <c r="C590" s="80"/>
      <c r="D590" s="80"/>
      <c r="E590" s="80"/>
      <c r="F590" s="80"/>
      <c r="G590" s="80"/>
      <c r="H590" s="80"/>
      <c r="I590" s="80"/>
    </row>
    <row r="591" spans="1:9" s="51" customFormat="1" ht="14.4" hidden="1" x14ac:dyDescent="0.3">
      <c r="A591" s="80"/>
      <c r="B591" s="80"/>
      <c r="C591" s="80"/>
      <c r="D591" s="80"/>
      <c r="E591" s="80"/>
      <c r="F591" s="80"/>
      <c r="G591" s="80"/>
      <c r="H591" s="80"/>
      <c r="I591" s="80"/>
    </row>
    <row r="592" spans="1:9" s="51" customFormat="1" ht="14.4" hidden="1" x14ac:dyDescent="0.3">
      <c r="A592" s="80"/>
      <c r="B592" s="80"/>
      <c r="C592" s="80"/>
      <c r="D592" s="80"/>
      <c r="E592" s="80"/>
      <c r="F592" s="80"/>
      <c r="G592" s="80"/>
      <c r="H592" s="80"/>
      <c r="I592" s="80"/>
    </row>
    <row r="593" spans="1:9" s="51" customFormat="1" ht="14.4" hidden="1" x14ac:dyDescent="0.3">
      <c r="A593" s="80"/>
      <c r="B593" s="80"/>
      <c r="C593" s="80"/>
      <c r="D593" s="80"/>
      <c r="E593" s="80"/>
      <c r="F593" s="80"/>
      <c r="G593" s="80"/>
      <c r="H593" s="80"/>
      <c r="I593" s="80"/>
    </row>
    <row r="594" spans="1:9" s="51" customFormat="1" ht="14.4" hidden="1" x14ac:dyDescent="0.3">
      <c r="A594" s="80"/>
      <c r="B594" s="80"/>
      <c r="C594" s="80"/>
      <c r="D594" s="80"/>
      <c r="E594" s="80"/>
      <c r="F594" s="80"/>
      <c r="G594" s="80"/>
      <c r="H594" s="80"/>
      <c r="I594" s="80"/>
    </row>
    <row r="595" spans="1:9" s="51" customFormat="1" ht="14.4" hidden="1" x14ac:dyDescent="0.3">
      <c r="A595" s="80"/>
      <c r="B595" s="80"/>
      <c r="C595" s="80"/>
      <c r="D595" s="80"/>
      <c r="E595" s="80"/>
      <c r="F595" s="80"/>
      <c r="G595" s="80"/>
      <c r="H595" s="80"/>
      <c r="I595" s="80"/>
    </row>
    <row r="596" spans="1:9" s="51" customFormat="1" ht="14.4" hidden="1" x14ac:dyDescent="0.3">
      <c r="A596" s="80"/>
      <c r="B596" s="80"/>
      <c r="C596" s="80"/>
      <c r="D596" s="80"/>
      <c r="E596" s="80"/>
      <c r="F596" s="80"/>
      <c r="G596" s="80"/>
      <c r="H596" s="80"/>
      <c r="I596" s="80"/>
    </row>
    <row r="597" spans="1:9" s="51" customFormat="1" ht="14.4" hidden="1" x14ac:dyDescent="0.3">
      <c r="A597" s="80"/>
      <c r="B597" s="80"/>
      <c r="C597" s="80"/>
      <c r="D597" s="80"/>
      <c r="E597" s="80"/>
      <c r="F597" s="80"/>
      <c r="G597" s="80"/>
      <c r="H597" s="80"/>
      <c r="I597" s="80"/>
    </row>
    <row r="598" spans="1:9" s="51" customFormat="1" ht="14.4" hidden="1" x14ac:dyDescent="0.3">
      <c r="A598" s="80"/>
      <c r="B598" s="80"/>
      <c r="C598" s="80"/>
      <c r="D598" s="80"/>
      <c r="E598" s="80"/>
      <c r="F598" s="80"/>
      <c r="G598" s="80"/>
      <c r="H598" s="80"/>
      <c r="I598" s="80"/>
    </row>
    <row r="599" spans="1:9" s="51" customFormat="1" ht="14.4" hidden="1" x14ac:dyDescent="0.3">
      <c r="A599" s="80"/>
      <c r="B599" s="80"/>
      <c r="C599" s="80"/>
      <c r="D599" s="80"/>
      <c r="E599" s="80"/>
      <c r="F599" s="80"/>
      <c r="G599" s="80"/>
      <c r="H599" s="80"/>
      <c r="I599" s="80"/>
    </row>
    <row r="600" spans="1:9" s="51" customFormat="1" ht="14.4" hidden="1" x14ac:dyDescent="0.3">
      <c r="A600" s="80"/>
      <c r="B600" s="80"/>
      <c r="C600" s="80"/>
      <c r="D600" s="80"/>
      <c r="E600" s="80"/>
      <c r="F600" s="80"/>
      <c r="G600" s="80"/>
      <c r="H600" s="80"/>
      <c r="I600" s="80"/>
    </row>
    <row r="601" spans="1:9" s="51" customFormat="1" ht="14.4" hidden="1" x14ac:dyDescent="0.3">
      <c r="A601" s="80"/>
      <c r="B601" s="80"/>
      <c r="C601" s="80"/>
      <c r="D601" s="80"/>
      <c r="E601" s="80"/>
      <c r="F601" s="80"/>
      <c r="G601" s="80"/>
      <c r="H601" s="80"/>
      <c r="I601" s="80"/>
    </row>
    <row r="602" spans="1:9" s="51" customFormat="1" ht="14.4" hidden="1" x14ac:dyDescent="0.3">
      <c r="A602" s="80"/>
      <c r="B602" s="80"/>
      <c r="C602" s="80"/>
      <c r="D602" s="80"/>
      <c r="E602" s="80"/>
      <c r="F602" s="80"/>
      <c r="G602" s="80"/>
      <c r="H602" s="80"/>
      <c r="I602" s="80"/>
    </row>
    <row r="603" spans="1:9" s="51" customFormat="1" ht="14.4" hidden="1" x14ac:dyDescent="0.3">
      <c r="A603" s="80"/>
      <c r="B603" s="80"/>
      <c r="C603" s="80"/>
      <c r="D603" s="80"/>
      <c r="E603" s="80"/>
      <c r="F603" s="80"/>
      <c r="G603" s="80"/>
      <c r="H603" s="80"/>
      <c r="I603" s="80"/>
    </row>
    <row r="604" spans="1:9" s="51" customFormat="1" ht="14.4" hidden="1" x14ac:dyDescent="0.3">
      <c r="A604" s="80"/>
      <c r="B604" s="80"/>
      <c r="C604" s="80"/>
      <c r="D604" s="80"/>
      <c r="E604" s="80"/>
      <c r="F604" s="80"/>
      <c r="G604" s="80"/>
      <c r="H604" s="80"/>
      <c r="I604" s="80"/>
    </row>
    <row r="605" spans="1:9" s="51" customFormat="1" ht="14.4" hidden="1" x14ac:dyDescent="0.3">
      <c r="A605" s="80"/>
      <c r="B605" s="80"/>
      <c r="C605" s="80"/>
      <c r="D605" s="80"/>
      <c r="E605" s="80"/>
      <c r="F605" s="80"/>
      <c r="G605" s="80"/>
      <c r="H605" s="80"/>
      <c r="I605" s="80"/>
    </row>
    <row r="606" spans="1:9" s="51" customFormat="1" ht="14.4" hidden="1" x14ac:dyDescent="0.3">
      <c r="A606" s="80"/>
      <c r="B606" s="80"/>
      <c r="C606" s="80"/>
      <c r="D606" s="80"/>
      <c r="E606" s="80"/>
      <c r="F606" s="80"/>
      <c r="G606" s="80"/>
      <c r="H606" s="80"/>
      <c r="I606" s="80"/>
    </row>
    <row r="607" spans="1:9" s="51" customFormat="1" ht="14.4" hidden="1" x14ac:dyDescent="0.3">
      <c r="A607" s="80"/>
      <c r="B607" s="80"/>
      <c r="C607" s="80"/>
      <c r="D607" s="80"/>
      <c r="E607" s="80"/>
      <c r="F607" s="80"/>
      <c r="G607" s="80"/>
      <c r="H607" s="80"/>
      <c r="I607" s="80"/>
    </row>
    <row r="608" spans="1:9" s="51" customFormat="1" ht="14.4" hidden="1" x14ac:dyDescent="0.3">
      <c r="A608" s="80"/>
      <c r="B608" s="80"/>
      <c r="C608" s="80"/>
      <c r="D608" s="80"/>
      <c r="E608" s="80"/>
      <c r="F608" s="80"/>
      <c r="G608" s="80"/>
      <c r="H608" s="80"/>
      <c r="I608" s="80"/>
    </row>
    <row r="609" spans="1:9" s="51" customFormat="1" ht="14.4" hidden="1" x14ac:dyDescent="0.3">
      <c r="A609" s="80"/>
      <c r="B609" s="80"/>
      <c r="C609" s="80"/>
      <c r="D609" s="80"/>
      <c r="E609" s="80"/>
      <c r="F609" s="80"/>
      <c r="G609" s="80"/>
      <c r="H609" s="80"/>
      <c r="I609" s="80"/>
    </row>
    <row r="610" spans="1:9" s="51" customFormat="1" ht="14.4" hidden="1" x14ac:dyDescent="0.3">
      <c r="A610" s="80"/>
      <c r="B610" s="80"/>
      <c r="C610" s="80"/>
      <c r="D610" s="80"/>
      <c r="E610" s="80"/>
      <c r="F610" s="80"/>
      <c r="G610" s="80"/>
      <c r="H610" s="80"/>
      <c r="I610" s="80"/>
    </row>
    <row r="611" spans="1:9" s="51" customFormat="1" ht="14.4" hidden="1" x14ac:dyDescent="0.3">
      <c r="A611" s="80"/>
      <c r="B611" s="80"/>
      <c r="C611" s="80"/>
      <c r="D611" s="80"/>
      <c r="E611" s="80"/>
      <c r="F611" s="80"/>
      <c r="G611" s="80"/>
      <c r="H611" s="80"/>
      <c r="I611" s="80"/>
    </row>
    <row r="612" spans="1:9" s="51" customFormat="1" ht="14.4" hidden="1" x14ac:dyDescent="0.3">
      <c r="A612" s="80"/>
      <c r="B612" s="80"/>
      <c r="C612" s="80"/>
      <c r="D612" s="80"/>
      <c r="E612" s="80"/>
      <c r="F612" s="80"/>
      <c r="G612" s="80"/>
      <c r="H612" s="80"/>
      <c r="I612" s="80"/>
    </row>
    <row r="613" spans="1:9" s="51" customFormat="1" ht="14.4" hidden="1" x14ac:dyDescent="0.3">
      <c r="A613" s="80"/>
      <c r="B613" s="80"/>
      <c r="C613" s="80"/>
      <c r="D613" s="80"/>
      <c r="E613" s="80"/>
      <c r="F613" s="80"/>
      <c r="G613" s="80"/>
      <c r="H613" s="80"/>
      <c r="I613" s="80"/>
    </row>
    <row r="614" spans="1:9" s="51" customFormat="1" ht="14.4" hidden="1" x14ac:dyDescent="0.3">
      <c r="A614" s="80"/>
      <c r="B614" s="80"/>
      <c r="C614" s="80"/>
      <c r="D614" s="80"/>
      <c r="E614" s="80"/>
      <c r="F614" s="80"/>
      <c r="G614" s="80"/>
      <c r="H614" s="80"/>
      <c r="I614" s="80"/>
    </row>
    <row r="615" spans="1:9" s="51" customFormat="1" ht="14.4" hidden="1" x14ac:dyDescent="0.3">
      <c r="A615" s="80"/>
      <c r="B615" s="80"/>
      <c r="C615" s="80"/>
      <c r="D615" s="80"/>
      <c r="E615" s="80"/>
      <c r="F615" s="80"/>
      <c r="G615" s="80"/>
      <c r="H615" s="80"/>
      <c r="I615" s="80"/>
    </row>
    <row r="616" spans="1:9" s="51" customFormat="1" ht="14.4" hidden="1" x14ac:dyDescent="0.3">
      <c r="A616" s="80"/>
      <c r="B616" s="80"/>
      <c r="C616" s="80"/>
      <c r="D616" s="80"/>
      <c r="E616" s="80"/>
      <c r="F616" s="80"/>
      <c r="G616" s="80"/>
      <c r="H616" s="80"/>
      <c r="I616" s="80"/>
    </row>
    <row r="617" spans="1:9" s="51" customFormat="1" ht="14.4" hidden="1" x14ac:dyDescent="0.3">
      <c r="A617" s="80"/>
      <c r="B617" s="80"/>
      <c r="C617" s="80"/>
      <c r="D617" s="80"/>
      <c r="E617" s="80"/>
      <c r="F617" s="80"/>
      <c r="G617" s="80"/>
      <c r="H617" s="80"/>
      <c r="I617" s="80"/>
    </row>
    <row r="618" spans="1:9" s="51" customFormat="1" ht="14.4" hidden="1" x14ac:dyDescent="0.3">
      <c r="A618" s="80"/>
      <c r="B618" s="80"/>
      <c r="C618" s="80"/>
      <c r="D618" s="80"/>
      <c r="E618" s="80"/>
      <c r="F618" s="80"/>
      <c r="G618" s="80"/>
      <c r="H618" s="80"/>
      <c r="I618" s="80"/>
    </row>
    <row r="619" spans="1:9" s="51" customFormat="1" ht="14.4" hidden="1" x14ac:dyDescent="0.3">
      <c r="A619" s="80"/>
      <c r="B619" s="80"/>
      <c r="C619" s="80"/>
      <c r="D619" s="80"/>
      <c r="E619" s="80"/>
      <c r="F619" s="80"/>
      <c r="G619" s="80"/>
      <c r="H619" s="80"/>
      <c r="I619" s="80"/>
    </row>
    <row r="620" spans="1:9" s="51" customFormat="1" ht="14.4" hidden="1" x14ac:dyDescent="0.3">
      <c r="A620" s="80"/>
      <c r="B620" s="80"/>
      <c r="C620" s="80"/>
      <c r="D620" s="80"/>
      <c r="E620" s="80"/>
      <c r="F620" s="80"/>
      <c r="G620" s="80"/>
      <c r="H620" s="80"/>
      <c r="I620" s="80"/>
    </row>
    <row r="621" spans="1:9" s="51" customFormat="1" ht="14.4" hidden="1" x14ac:dyDescent="0.3">
      <c r="A621" s="80"/>
      <c r="B621" s="80"/>
      <c r="C621" s="80"/>
      <c r="D621" s="80"/>
      <c r="E621" s="80"/>
      <c r="F621" s="80"/>
      <c r="G621" s="80"/>
      <c r="H621" s="80"/>
      <c r="I621" s="80"/>
    </row>
    <row r="622" spans="1:9" s="51" customFormat="1" ht="14.4" hidden="1" x14ac:dyDescent="0.3">
      <c r="A622" s="80"/>
      <c r="B622" s="80"/>
      <c r="C622" s="80"/>
      <c r="D622" s="80"/>
      <c r="E622" s="80"/>
      <c r="F622" s="80"/>
      <c r="G622" s="80"/>
      <c r="H622" s="80"/>
      <c r="I622" s="80"/>
    </row>
    <row r="623" spans="1:9" s="51" customFormat="1" ht="14.4" hidden="1" x14ac:dyDescent="0.3">
      <c r="A623" s="80"/>
      <c r="B623" s="80"/>
      <c r="C623" s="80"/>
      <c r="D623" s="80"/>
      <c r="E623" s="80"/>
      <c r="F623" s="80"/>
      <c r="G623" s="80"/>
      <c r="H623" s="80"/>
      <c r="I623" s="80"/>
    </row>
    <row r="624" spans="1:9" s="51" customFormat="1" ht="14.4" hidden="1" x14ac:dyDescent="0.3">
      <c r="A624" s="80"/>
      <c r="B624" s="80"/>
      <c r="C624" s="80"/>
      <c r="D624" s="80"/>
      <c r="E624" s="80"/>
      <c r="F624" s="80"/>
      <c r="G624" s="80"/>
      <c r="H624" s="80"/>
      <c r="I624" s="80"/>
    </row>
    <row r="625" spans="1:9" s="51" customFormat="1" ht="14.4" hidden="1" x14ac:dyDescent="0.3">
      <c r="A625" s="80"/>
      <c r="B625" s="80"/>
      <c r="C625" s="80"/>
      <c r="D625" s="80"/>
      <c r="E625" s="80"/>
      <c r="F625" s="80"/>
      <c r="G625" s="80"/>
      <c r="H625" s="80"/>
      <c r="I625" s="80"/>
    </row>
    <row r="626" spans="1:9" s="51" customFormat="1" ht="14.4" hidden="1" x14ac:dyDescent="0.3">
      <c r="A626" s="80"/>
      <c r="B626" s="80"/>
      <c r="C626" s="80"/>
      <c r="D626" s="80"/>
      <c r="E626" s="80"/>
      <c r="F626" s="80"/>
      <c r="G626" s="80"/>
      <c r="H626" s="80"/>
      <c r="I626" s="80"/>
    </row>
    <row r="627" spans="1:9" s="51" customFormat="1" ht="14.4" hidden="1" x14ac:dyDescent="0.3">
      <c r="A627" s="80"/>
      <c r="B627" s="80"/>
      <c r="C627" s="80"/>
      <c r="D627" s="80"/>
      <c r="E627" s="80"/>
      <c r="F627" s="80"/>
      <c r="G627" s="80"/>
      <c r="H627" s="80"/>
      <c r="I627" s="80"/>
    </row>
    <row r="628" spans="1:9" s="51" customFormat="1" ht="14.4" hidden="1" x14ac:dyDescent="0.3">
      <c r="A628" s="80"/>
      <c r="B628" s="80"/>
      <c r="C628" s="80"/>
      <c r="D628" s="80"/>
      <c r="E628" s="80"/>
      <c r="F628" s="80"/>
      <c r="G628" s="80"/>
      <c r="H628" s="80"/>
      <c r="I628" s="80"/>
    </row>
    <row r="629" spans="1:9" s="51" customFormat="1" ht="14.4" hidden="1" x14ac:dyDescent="0.3">
      <c r="A629" s="80"/>
      <c r="B629" s="80"/>
      <c r="C629" s="80"/>
      <c r="D629" s="80"/>
      <c r="E629" s="80"/>
      <c r="F629" s="80"/>
      <c r="G629" s="80"/>
      <c r="H629" s="80"/>
      <c r="I629" s="80"/>
    </row>
    <row r="630" spans="1:9" s="51" customFormat="1" ht="14.4" hidden="1" x14ac:dyDescent="0.3">
      <c r="A630" s="80"/>
      <c r="B630" s="80"/>
      <c r="C630" s="80"/>
      <c r="D630" s="80"/>
      <c r="E630" s="80"/>
      <c r="F630" s="80"/>
      <c r="G630" s="80"/>
      <c r="H630" s="80"/>
      <c r="I630" s="80"/>
    </row>
    <row r="631" spans="1:9" s="51" customFormat="1" ht="14.4" hidden="1" x14ac:dyDescent="0.3">
      <c r="A631" s="80"/>
      <c r="B631" s="80"/>
      <c r="C631" s="80"/>
      <c r="D631" s="80"/>
      <c r="E631" s="80"/>
      <c r="F631" s="80"/>
      <c r="G631" s="80"/>
      <c r="H631" s="80"/>
      <c r="I631" s="80"/>
    </row>
    <row r="632" spans="1:9" s="51" customFormat="1" ht="14.4" hidden="1" x14ac:dyDescent="0.3">
      <c r="A632" s="80"/>
      <c r="B632" s="80"/>
      <c r="C632" s="80"/>
      <c r="D632" s="80"/>
      <c r="E632" s="80"/>
      <c r="F632" s="80"/>
      <c r="G632" s="80"/>
      <c r="H632" s="80"/>
      <c r="I632" s="80"/>
    </row>
    <row r="633" spans="1:9" s="51" customFormat="1" ht="14.4" hidden="1" x14ac:dyDescent="0.3">
      <c r="A633" s="80"/>
      <c r="B633" s="80"/>
      <c r="C633" s="80"/>
      <c r="D633" s="80"/>
      <c r="E633" s="80"/>
      <c r="F633" s="80"/>
      <c r="G633" s="80"/>
      <c r="H633" s="80"/>
      <c r="I633" s="80"/>
    </row>
    <row r="634" spans="1:9" s="51" customFormat="1" ht="14.4" hidden="1" x14ac:dyDescent="0.3">
      <c r="A634" s="80"/>
      <c r="B634" s="80"/>
      <c r="C634" s="80"/>
      <c r="D634" s="80"/>
      <c r="E634" s="80"/>
      <c r="F634" s="80"/>
      <c r="G634" s="80"/>
      <c r="H634" s="80"/>
      <c r="I634" s="80"/>
    </row>
    <row r="635" spans="1:9" s="51" customFormat="1" ht="14.4" hidden="1" x14ac:dyDescent="0.3">
      <c r="A635" s="80"/>
      <c r="B635" s="80"/>
      <c r="C635" s="80"/>
      <c r="D635" s="80"/>
      <c r="E635" s="80"/>
      <c r="F635" s="80"/>
      <c r="G635" s="80"/>
      <c r="H635" s="80"/>
      <c r="I635" s="80"/>
    </row>
    <row r="636" spans="1:9" s="51" customFormat="1" ht="14.4" hidden="1" x14ac:dyDescent="0.3">
      <c r="A636" s="80"/>
      <c r="B636" s="80"/>
      <c r="C636" s="80"/>
      <c r="D636" s="80"/>
      <c r="E636" s="80"/>
      <c r="F636" s="80"/>
      <c r="G636" s="80"/>
      <c r="H636" s="80"/>
      <c r="I636" s="80"/>
    </row>
    <row r="637" spans="1:9" s="51" customFormat="1" ht="14.4" hidden="1" x14ac:dyDescent="0.3">
      <c r="A637" s="80"/>
      <c r="B637" s="80"/>
      <c r="C637" s="80"/>
      <c r="D637" s="80"/>
      <c r="E637" s="80"/>
      <c r="F637" s="80"/>
      <c r="G637" s="80"/>
      <c r="H637" s="80"/>
      <c r="I637" s="80"/>
    </row>
    <row r="638" spans="1:9" s="51" customFormat="1" ht="14.4" hidden="1" x14ac:dyDescent="0.3">
      <c r="A638" s="80"/>
      <c r="B638" s="80"/>
      <c r="C638" s="80"/>
      <c r="D638" s="80"/>
      <c r="E638" s="80"/>
      <c r="F638" s="80"/>
      <c r="G638" s="80"/>
      <c r="H638" s="80"/>
      <c r="I638" s="80"/>
    </row>
    <row r="639" spans="1:9" s="51" customFormat="1" ht="14.4" hidden="1" x14ac:dyDescent="0.3">
      <c r="A639" s="80"/>
      <c r="B639" s="80"/>
      <c r="C639" s="80"/>
      <c r="D639" s="80"/>
      <c r="E639" s="80"/>
      <c r="F639" s="80"/>
      <c r="G639" s="80"/>
      <c r="H639" s="80"/>
      <c r="I639" s="80"/>
    </row>
    <row r="640" spans="1:9" s="51" customFormat="1" ht="14.4" hidden="1" x14ac:dyDescent="0.3">
      <c r="A640" s="80"/>
      <c r="B640" s="80"/>
      <c r="C640" s="80"/>
      <c r="D640" s="80"/>
      <c r="E640" s="80"/>
      <c r="F640" s="80"/>
      <c r="G640" s="80"/>
      <c r="H640" s="80"/>
      <c r="I640" s="80"/>
    </row>
    <row r="641" spans="1:9" s="51" customFormat="1" ht="14.4" hidden="1" x14ac:dyDescent="0.3">
      <c r="A641" s="80"/>
      <c r="B641" s="80"/>
      <c r="C641" s="80"/>
      <c r="D641" s="80"/>
      <c r="E641" s="80"/>
      <c r="F641" s="80"/>
      <c r="G641" s="80"/>
      <c r="H641" s="80"/>
      <c r="I641" s="80"/>
    </row>
    <row r="642" spans="1:9" s="51" customFormat="1" ht="14.4" hidden="1" x14ac:dyDescent="0.3">
      <c r="A642" s="80"/>
      <c r="B642" s="80"/>
      <c r="C642" s="80"/>
      <c r="D642" s="80"/>
      <c r="E642" s="80"/>
      <c r="F642" s="80"/>
      <c r="G642" s="80"/>
      <c r="H642" s="80"/>
      <c r="I642" s="80"/>
    </row>
    <row r="643" spans="1:9" s="51" customFormat="1" ht="14.4" hidden="1" x14ac:dyDescent="0.3">
      <c r="A643" s="80"/>
      <c r="B643" s="80"/>
      <c r="C643" s="80"/>
      <c r="D643" s="80"/>
      <c r="E643" s="80"/>
      <c r="F643" s="80"/>
      <c r="G643" s="80"/>
      <c r="H643" s="80"/>
      <c r="I643" s="80"/>
    </row>
    <row r="644" spans="1:9" s="51" customFormat="1" ht="14.4" hidden="1" x14ac:dyDescent="0.3">
      <c r="A644" s="80"/>
      <c r="B644" s="80"/>
      <c r="C644" s="80"/>
      <c r="D644" s="80"/>
      <c r="E644" s="80"/>
      <c r="F644" s="80"/>
      <c r="G644" s="80"/>
      <c r="H644" s="80"/>
      <c r="I644" s="80"/>
    </row>
    <row r="645" spans="1:9" s="51" customFormat="1" ht="14.4" hidden="1" x14ac:dyDescent="0.3">
      <c r="A645" s="80"/>
      <c r="B645" s="80"/>
      <c r="C645" s="80"/>
      <c r="D645" s="80"/>
      <c r="E645" s="80"/>
      <c r="F645" s="80"/>
      <c r="G645" s="80"/>
      <c r="H645" s="80"/>
      <c r="I645" s="80"/>
    </row>
    <row r="646" spans="1:9" s="51" customFormat="1" ht="14.4" hidden="1" x14ac:dyDescent="0.3">
      <c r="A646" s="80"/>
      <c r="B646" s="80"/>
      <c r="C646" s="80"/>
      <c r="D646" s="80"/>
      <c r="E646" s="80"/>
      <c r="F646" s="80"/>
      <c r="G646" s="80"/>
      <c r="H646" s="80"/>
      <c r="I646" s="80"/>
    </row>
    <row r="647" spans="1:9" s="51" customFormat="1" ht="14.4" hidden="1" x14ac:dyDescent="0.3">
      <c r="A647" s="80"/>
      <c r="B647" s="80"/>
      <c r="C647" s="80"/>
      <c r="D647" s="80"/>
      <c r="E647" s="80"/>
      <c r="F647" s="80"/>
      <c r="G647" s="80"/>
      <c r="H647" s="80"/>
      <c r="I647" s="80"/>
    </row>
    <row r="648" spans="1:9" s="51" customFormat="1" ht="14.4" hidden="1" x14ac:dyDescent="0.3">
      <c r="A648" s="80"/>
      <c r="B648" s="80"/>
      <c r="C648" s="80"/>
      <c r="D648" s="80"/>
      <c r="E648" s="80"/>
      <c r="F648" s="80"/>
      <c r="G648" s="80"/>
      <c r="H648" s="80"/>
      <c r="I648" s="80"/>
    </row>
    <row r="649" spans="1:9" s="51" customFormat="1" ht="14.4" hidden="1" x14ac:dyDescent="0.3">
      <c r="A649" s="80"/>
      <c r="B649" s="80"/>
      <c r="C649" s="80"/>
      <c r="D649" s="80"/>
      <c r="E649" s="80"/>
      <c r="F649" s="80"/>
      <c r="G649" s="80"/>
      <c r="H649" s="80"/>
      <c r="I649" s="80"/>
    </row>
    <row r="650" spans="1:9" s="51" customFormat="1" ht="14.4" hidden="1" x14ac:dyDescent="0.3">
      <c r="A650" s="80"/>
      <c r="B650" s="80"/>
      <c r="C650" s="80"/>
      <c r="D650" s="80"/>
      <c r="E650" s="80"/>
      <c r="F650" s="80"/>
      <c r="G650" s="80"/>
      <c r="H650" s="80"/>
      <c r="I650" s="80"/>
    </row>
    <row r="651" spans="1:9" s="51" customFormat="1" ht="14.4" hidden="1" x14ac:dyDescent="0.3">
      <c r="A651" s="80"/>
      <c r="B651" s="80"/>
      <c r="C651" s="80"/>
      <c r="D651" s="80"/>
      <c r="E651" s="80"/>
      <c r="F651" s="80"/>
      <c r="G651" s="80"/>
      <c r="H651" s="80"/>
      <c r="I651" s="80"/>
    </row>
    <row r="652" spans="1:9" s="51" customFormat="1" ht="14.4" hidden="1" x14ac:dyDescent="0.3">
      <c r="A652" s="80"/>
      <c r="B652" s="80"/>
      <c r="C652" s="80"/>
      <c r="D652" s="80"/>
      <c r="E652" s="80"/>
      <c r="F652" s="80"/>
      <c r="G652" s="80"/>
      <c r="H652" s="80"/>
      <c r="I652" s="80"/>
    </row>
    <row r="653" spans="1:9" s="51" customFormat="1" ht="14.4" hidden="1" x14ac:dyDescent="0.3">
      <c r="A653" s="80"/>
      <c r="B653" s="80"/>
      <c r="C653" s="80"/>
      <c r="D653" s="80"/>
      <c r="E653" s="80"/>
      <c r="F653" s="80"/>
      <c r="G653" s="80"/>
      <c r="H653" s="80"/>
      <c r="I653" s="80"/>
    </row>
    <row r="654" spans="1:9" s="51" customFormat="1" ht="14.4" hidden="1" x14ac:dyDescent="0.3">
      <c r="A654" s="80"/>
      <c r="B654" s="80"/>
      <c r="C654" s="80"/>
      <c r="D654" s="80"/>
      <c r="E654" s="80"/>
      <c r="F654" s="80"/>
      <c r="G654" s="80"/>
      <c r="H654" s="80"/>
      <c r="I654" s="80"/>
    </row>
    <row r="655" spans="1:9" s="51" customFormat="1" ht="14.4" hidden="1" x14ac:dyDescent="0.3">
      <c r="A655" s="80"/>
      <c r="B655" s="80"/>
      <c r="C655" s="80"/>
      <c r="D655" s="80"/>
      <c r="E655" s="80"/>
      <c r="F655" s="80"/>
      <c r="G655" s="80"/>
      <c r="H655" s="80"/>
      <c r="I655" s="80"/>
    </row>
    <row r="656" spans="1:9" s="51" customFormat="1" ht="14.4" hidden="1" x14ac:dyDescent="0.3">
      <c r="A656" s="80"/>
      <c r="B656" s="80"/>
      <c r="C656" s="80"/>
      <c r="D656" s="80"/>
      <c r="E656" s="80"/>
      <c r="F656" s="80"/>
      <c r="G656" s="80"/>
      <c r="H656" s="80"/>
      <c r="I656" s="80"/>
    </row>
    <row r="657" spans="1:9" s="51" customFormat="1" ht="14.4" hidden="1" x14ac:dyDescent="0.3">
      <c r="A657" s="80"/>
      <c r="B657" s="80"/>
      <c r="C657" s="80"/>
      <c r="D657" s="80"/>
      <c r="E657" s="80"/>
      <c r="F657" s="80"/>
      <c r="G657" s="80"/>
      <c r="H657" s="80"/>
      <c r="I657" s="80"/>
    </row>
    <row r="658" spans="1:9" s="51" customFormat="1" ht="14.4" hidden="1" x14ac:dyDescent="0.3">
      <c r="A658" s="80"/>
      <c r="B658" s="80"/>
      <c r="C658" s="80"/>
      <c r="D658" s="80"/>
      <c r="E658" s="80"/>
      <c r="F658" s="80"/>
      <c r="G658" s="80"/>
      <c r="H658" s="80"/>
      <c r="I658" s="80"/>
    </row>
    <row r="659" spans="1:9" s="51" customFormat="1" ht="14.4" hidden="1" x14ac:dyDescent="0.3">
      <c r="A659" s="80"/>
      <c r="B659" s="80"/>
      <c r="C659" s="80"/>
      <c r="D659" s="80"/>
      <c r="E659" s="80"/>
      <c r="F659" s="80"/>
      <c r="G659" s="80"/>
      <c r="H659" s="80"/>
      <c r="I659" s="80"/>
    </row>
    <row r="660" spans="1:9" s="51" customFormat="1" ht="14.4" hidden="1" x14ac:dyDescent="0.3">
      <c r="A660" s="80"/>
      <c r="B660" s="80"/>
      <c r="C660" s="80"/>
      <c r="D660" s="80"/>
      <c r="E660" s="80"/>
      <c r="F660" s="80"/>
      <c r="G660" s="80"/>
      <c r="H660" s="80"/>
      <c r="I660" s="80"/>
    </row>
    <row r="661" spans="1:9" s="51" customFormat="1" ht="14.4" hidden="1" x14ac:dyDescent="0.3">
      <c r="A661" s="80"/>
      <c r="B661" s="80"/>
      <c r="C661" s="80"/>
      <c r="D661" s="80"/>
      <c r="E661" s="80"/>
      <c r="F661" s="80"/>
      <c r="G661" s="80"/>
      <c r="H661" s="80"/>
      <c r="I661" s="80"/>
    </row>
    <row r="662" spans="1:9" s="51" customFormat="1" ht="14.4" hidden="1" x14ac:dyDescent="0.3">
      <c r="A662" s="80"/>
      <c r="B662" s="80"/>
      <c r="C662" s="80"/>
      <c r="D662" s="80"/>
      <c r="E662" s="80"/>
      <c r="F662" s="80"/>
      <c r="G662" s="80"/>
      <c r="H662" s="80"/>
      <c r="I662" s="80"/>
    </row>
    <row r="663" spans="1:9" s="51" customFormat="1" ht="14.4" hidden="1" x14ac:dyDescent="0.3">
      <c r="A663" s="80"/>
      <c r="B663" s="80"/>
      <c r="C663" s="80"/>
      <c r="D663" s="80"/>
      <c r="E663" s="80"/>
      <c r="F663" s="80"/>
      <c r="G663" s="80"/>
      <c r="H663" s="80"/>
      <c r="I663" s="80"/>
    </row>
    <row r="664" spans="1:9" s="51" customFormat="1" ht="14.4" hidden="1" x14ac:dyDescent="0.3">
      <c r="A664" s="80"/>
      <c r="B664" s="80"/>
      <c r="C664" s="80"/>
      <c r="D664" s="80"/>
      <c r="E664" s="80"/>
      <c r="F664" s="80"/>
      <c r="G664" s="80"/>
      <c r="H664" s="80"/>
      <c r="I664" s="80"/>
    </row>
    <row r="665" spans="1:9" s="51" customFormat="1" ht="14.4" hidden="1" x14ac:dyDescent="0.3">
      <c r="A665" s="80"/>
      <c r="B665" s="80"/>
      <c r="C665" s="80"/>
      <c r="D665" s="80"/>
      <c r="E665" s="80"/>
      <c r="F665" s="80"/>
      <c r="G665" s="80"/>
      <c r="H665" s="80"/>
      <c r="I665" s="80"/>
    </row>
    <row r="666" spans="1:9" s="51" customFormat="1" ht="14.4" hidden="1" x14ac:dyDescent="0.3">
      <c r="A666" s="80"/>
      <c r="B666" s="80"/>
      <c r="C666" s="80"/>
      <c r="D666" s="80"/>
      <c r="E666" s="80"/>
      <c r="F666" s="80"/>
      <c r="G666" s="80"/>
      <c r="H666" s="80"/>
      <c r="I666" s="80"/>
    </row>
    <row r="667" spans="1:9" s="51" customFormat="1" ht="14.4" hidden="1" x14ac:dyDescent="0.3">
      <c r="A667" s="80"/>
      <c r="B667" s="80"/>
      <c r="C667" s="80"/>
      <c r="D667" s="80"/>
      <c r="E667" s="80"/>
      <c r="F667" s="80"/>
      <c r="G667" s="80"/>
      <c r="H667" s="80"/>
      <c r="I667" s="80"/>
    </row>
    <row r="668" spans="1:9" s="51" customFormat="1" ht="14.4" hidden="1" x14ac:dyDescent="0.3">
      <c r="A668" s="80"/>
      <c r="B668" s="80"/>
      <c r="C668" s="80"/>
      <c r="D668" s="80"/>
      <c r="E668" s="80"/>
      <c r="F668" s="80"/>
      <c r="G668" s="80"/>
      <c r="H668" s="80"/>
      <c r="I668" s="80"/>
    </row>
    <row r="669" spans="1:9" s="51" customFormat="1" ht="14.4" hidden="1" x14ac:dyDescent="0.3">
      <c r="A669" s="80"/>
      <c r="B669" s="80"/>
      <c r="C669" s="80"/>
      <c r="D669" s="80"/>
      <c r="E669" s="80"/>
      <c r="F669" s="80"/>
      <c r="G669" s="80"/>
      <c r="H669" s="80"/>
      <c r="I669" s="80"/>
    </row>
    <row r="670" spans="1:9" s="51" customFormat="1" ht="14.4" hidden="1" x14ac:dyDescent="0.3">
      <c r="A670" s="80"/>
      <c r="B670" s="80"/>
      <c r="C670" s="80"/>
      <c r="D670" s="80"/>
      <c r="E670" s="80"/>
      <c r="F670" s="80"/>
      <c r="G670" s="80"/>
      <c r="H670" s="80"/>
      <c r="I670" s="80"/>
    </row>
    <row r="671" spans="1:9" s="51" customFormat="1" ht="14.4" hidden="1" x14ac:dyDescent="0.3">
      <c r="A671" s="80"/>
      <c r="B671" s="80"/>
      <c r="C671" s="80"/>
      <c r="D671" s="80"/>
      <c r="E671" s="80"/>
      <c r="F671" s="80"/>
      <c r="G671" s="80"/>
      <c r="H671" s="80"/>
      <c r="I671" s="80"/>
    </row>
    <row r="672" spans="1:9" s="51" customFormat="1" ht="14.4" hidden="1" x14ac:dyDescent="0.3">
      <c r="A672" s="80"/>
      <c r="B672" s="80"/>
      <c r="C672" s="80"/>
      <c r="D672" s="80"/>
      <c r="E672" s="80"/>
      <c r="F672" s="80"/>
      <c r="G672" s="80"/>
      <c r="H672" s="80"/>
      <c r="I672" s="80"/>
    </row>
    <row r="673" spans="1:30" s="51" customFormat="1" ht="14.4" hidden="1" x14ac:dyDescent="0.3">
      <c r="A673" s="80"/>
      <c r="B673" s="80"/>
      <c r="C673" s="80"/>
      <c r="D673" s="80"/>
      <c r="E673" s="80"/>
      <c r="F673" s="80"/>
      <c r="G673" s="80"/>
      <c r="H673" s="80"/>
      <c r="I673" s="80"/>
    </row>
    <row r="674" spans="1:30" s="51" customFormat="1" ht="14.4" hidden="1" x14ac:dyDescent="0.3">
      <c r="A674" s="80"/>
      <c r="B674" s="80"/>
      <c r="C674" s="80"/>
      <c r="D674" s="80"/>
      <c r="E674" s="80"/>
      <c r="F674" s="80"/>
      <c r="G674" s="80"/>
      <c r="H674" s="80"/>
      <c r="I674" s="80"/>
    </row>
    <row r="675" spans="1:30" s="51" customFormat="1" ht="14.4" hidden="1" x14ac:dyDescent="0.3">
      <c r="A675" s="80"/>
      <c r="B675" s="80"/>
      <c r="C675" s="80"/>
      <c r="D675" s="80"/>
      <c r="E675" s="80"/>
      <c r="F675" s="80"/>
      <c r="G675" s="80"/>
      <c r="H675" s="80"/>
      <c r="I675" s="80"/>
    </row>
    <row r="676" spans="1:30" s="51" customFormat="1" ht="14.4" hidden="1" x14ac:dyDescent="0.3">
      <c r="A676" s="80"/>
      <c r="B676" s="80"/>
      <c r="C676" s="80"/>
      <c r="D676" s="80"/>
      <c r="E676" s="80"/>
      <c r="F676" s="80"/>
      <c r="G676" s="80"/>
      <c r="H676" s="80"/>
      <c r="I676" s="80"/>
    </row>
    <row r="677" spans="1:30" s="51" customFormat="1" ht="14.4" hidden="1" x14ac:dyDescent="0.3">
      <c r="A677" s="80"/>
      <c r="B677" s="80"/>
      <c r="C677" s="80"/>
      <c r="D677" s="80"/>
      <c r="E677" s="80"/>
      <c r="F677" s="80"/>
      <c r="G677" s="80"/>
      <c r="H677" s="80"/>
      <c r="I677" s="80"/>
    </row>
    <row r="678" spans="1:30" s="51" customFormat="1" ht="14.4" hidden="1" x14ac:dyDescent="0.3">
      <c r="A678" s="80"/>
      <c r="B678" s="80"/>
      <c r="C678" s="80"/>
      <c r="D678" s="80"/>
      <c r="E678" s="80"/>
      <c r="F678" s="80"/>
      <c r="G678" s="80"/>
      <c r="H678" s="80"/>
      <c r="I678" s="80"/>
    </row>
    <row r="679" spans="1:30" s="51" customFormat="1" ht="14.4" hidden="1" x14ac:dyDescent="0.3">
      <c r="A679" s="80"/>
      <c r="B679" s="80"/>
      <c r="C679" s="80"/>
      <c r="D679" s="80"/>
      <c r="E679" s="80"/>
      <c r="F679" s="80"/>
      <c r="G679" s="80"/>
      <c r="H679" s="80"/>
      <c r="I679" s="80"/>
    </row>
    <row r="680" spans="1:30" s="51" customFormat="1" ht="14.4" hidden="1" x14ac:dyDescent="0.3">
      <c r="A680" s="80"/>
      <c r="B680" s="80"/>
      <c r="C680" s="80"/>
      <c r="D680" s="80"/>
      <c r="E680" s="80"/>
      <c r="F680" s="80"/>
      <c r="G680" s="80"/>
      <c r="H680" s="80"/>
      <c r="I680" s="80"/>
    </row>
    <row r="681" spans="1:30" s="51" customFormat="1" ht="14.4" hidden="1" x14ac:dyDescent="0.3">
      <c r="A681" s="80"/>
      <c r="B681" s="80"/>
      <c r="C681" s="80"/>
      <c r="D681" s="80"/>
      <c r="E681" s="80"/>
      <c r="F681" s="80"/>
      <c r="G681" s="80"/>
      <c r="H681" s="80"/>
      <c r="I681" s="80"/>
    </row>
    <row r="682" spans="1:30" s="51" customFormat="1" ht="14.4" hidden="1" x14ac:dyDescent="0.3">
      <c r="A682" s="80"/>
      <c r="B682" s="80"/>
      <c r="C682" s="80"/>
      <c r="D682" s="80"/>
      <c r="E682" s="80"/>
      <c r="F682" s="80"/>
      <c r="G682" s="80"/>
      <c r="H682" s="80"/>
      <c r="I682" s="80"/>
    </row>
    <row r="683" spans="1:30" s="51" customFormat="1" ht="14.4" hidden="1" x14ac:dyDescent="0.3">
      <c r="A683" s="80"/>
      <c r="B683" s="80"/>
      <c r="C683" s="80"/>
      <c r="D683" s="80"/>
      <c r="E683" s="80"/>
      <c r="F683" s="80"/>
      <c r="G683" s="80"/>
      <c r="H683" s="80"/>
      <c r="I683" s="80"/>
    </row>
    <row r="684" spans="1:30" s="51" customFormat="1" ht="14.4" hidden="1" x14ac:dyDescent="0.3">
      <c r="A684" s="80"/>
      <c r="B684" s="80"/>
      <c r="C684" s="80"/>
      <c r="D684" s="80"/>
      <c r="E684" s="80"/>
      <c r="F684" s="80"/>
      <c r="G684" s="80"/>
      <c r="H684" s="80"/>
      <c r="I684" s="80"/>
    </row>
    <row r="685" spans="1:30" s="51" customFormat="1" ht="14.4" hidden="1" x14ac:dyDescent="0.3">
      <c r="A685" s="80"/>
      <c r="B685" s="80"/>
      <c r="C685" s="80"/>
      <c r="D685" s="80"/>
      <c r="E685" s="80"/>
      <c r="F685" s="80"/>
      <c r="G685" s="80"/>
      <c r="H685" s="80"/>
      <c r="I685" s="80"/>
    </row>
    <row r="686" spans="1:30" s="51" customFormat="1" ht="14.4" hidden="1" x14ac:dyDescent="0.3">
      <c r="A686" s="80"/>
      <c r="B686" s="80"/>
      <c r="C686" s="80"/>
      <c r="D686" s="80"/>
      <c r="E686" s="80"/>
      <c r="F686" s="80"/>
      <c r="G686" s="80"/>
      <c r="H686" s="80"/>
      <c r="I686" s="80"/>
    </row>
    <row r="687" spans="1:30" s="51" customFormat="1" ht="14.4" hidden="1" x14ac:dyDescent="0.3">
      <c r="A687" s="80"/>
      <c r="B687" s="80"/>
      <c r="C687" s="80"/>
      <c r="D687" s="80"/>
      <c r="E687" s="80"/>
      <c r="F687" s="80"/>
      <c r="G687" s="80"/>
      <c r="H687" s="80"/>
      <c r="I687" s="80"/>
    </row>
    <row r="688" spans="1:30" ht="14.4" hidden="1" x14ac:dyDescent="0.3">
      <c r="A688" s="80"/>
      <c r="B688" s="80"/>
      <c r="C688" s="80"/>
      <c r="D688" s="80"/>
      <c r="E688" s="80"/>
      <c r="F688" s="80"/>
      <c r="G688" s="80"/>
      <c r="H688" s="80"/>
      <c r="I688" s="80"/>
      <c r="J688" s="52"/>
      <c r="K688" s="52"/>
      <c r="L688" s="52"/>
      <c r="M688" s="52"/>
      <c r="N688" s="52"/>
      <c r="O688" s="52"/>
      <c r="P688" s="52"/>
      <c r="Q688" s="52"/>
      <c r="R688" s="52"/>
      <c r="S688" s="52"/>
      <c r="T688" s="52"/>
      <c r="U688" s="52"/>
      <c r="V688" s="52"/>
      <c r="W688" s="52"/>
      <c r="X688" s="52"/>
      <c r="Y688" s="52"/>
      <c r="Z688" s="52"/>
      <c r="AA688" s="52"/>
      <c r="AB688" s="52"/>
      <c r="AC688" s="52"/>
      <c r="AD688" s="52"/>
    </row>
    <row r="689" spans="1:30" ht="14.4" hidden="1" x14ac:dyDescent="0.3">
      <c r="A689" s="80"/>
      <c r="B689" s="80"/>
      <c r="C689" s="80"/>
      <c r="D689" s="80"/>
      <c r="E689" s="80"/>
      <c r="F689" s="80"/>
      <c r="G689" s="80"/>
      <c r="H689" s="80"/>
      <c r="I689" s="80"/>
      <c r="J689" s="52"/>
      <c r="K689" s="52"/>
      <c r="L689" s="52"/>
      <c r="M689" s="52"/>
      <c r="N689" s="52"/>
      <c r="O689" s="52"/>
      <c r="P689" s="52"/>
      <c r="Q689" s="52"/>
      <c r="R689" s="52"/>
      <c r="S689" s="52"/>
      <c r="T689" s="52"/>
      <c r="U689" s="52"/>
      <c r="V689" s="52"/>
      <c r="W689" s="52"/>
      <c r="X689" s="52"/>
      <c r="Y689" s="52"/>
      <c r="Z689" s="52"/>
      <c r="AA689" s="52"/>
      <c r="AB689" s="52"/>
      <c r="AC689" s="52"/>
      <c r="AD689" s="52"/>
    </row>
    <row r="690" spans="1:30" ht="14.4" hidden="1" x14ac:dyDescent="0.3">
      <c r="A690" s="80"/>
      <c r="B690" s="80"/>
      <c r="C690" s="80"/>
      <c r="D690" s="80"/>
      <c r="E690" s="80"/>
      <c r="F690" s="80"/>
      <c r="G690" s="80"/>
      <c r="H690" s="80"/>
      <c r="I690" s="80"/>
      <c r="J690" s="52"/>
      <c r="K690" s="52"/>
      <c r="L690" s="52"/>
      <c r="M690" s="52"/>
      <c r="N690" s="52"/>
      <c r="O690" s="52"/>
      <c r="P690" s="52"/>
      <c r="Q690" s="52"/>
      <c r="R690" s="52"/>
      <c r="S690" s="52"/>
      <c r="T690" s="52"/>
      <c r="U690" s="52"/>
      <c r="V690" s="52"/>
      <c r="W690" s="52"/>
      <c r="X690" s="52"/>
      <c r="Y690" s="52"/>
      <c r="Z690" s="52"/>
      <c r="AA690" s="52"/>
      <c r="AB690" s="52"/>
      <c r="AC690" s="52"/>
      <c r="AD690" s="52"/>
    </row>
    <row r="691" spans="1:30" ht="14.4" hidden="1" x14ac:dyDescent="0.3">
      <c r="A691" s="80"/>
      <c r="B691" s="80"/>
      <c r="C691" s="80"/>
      <c r="D691" s="80"/>
      <c r="E691" s="80"/>
      <c r="F691" s="80"/>
      <c r="G691" s="80"/>
      <c r="H691" s="80"/>
      <c r="I691" s="80"/>
      <c r="J691" s="52"/>
      <c r="K691" s="52"/>
      <c r="L691" s="52"/>
      <c r="M691" s="52"/>
      <c r="N691" s="52"/>
      <c r="O691" s="52"/>
      <c r="P691" s="52"/>
      <c r="Q691" s="52"/>
      <c r="R691" s="52"/>
      <c r="S691" s="52"/>
      <c r="T691" s="52"/>
      <c r="U691" s="52"/>
      <c r="V691" s="52"/>
      <c r="W691" s="52"/>
      <c r="X691" s="52"/>
      <c r="Y691" s="52"/>
      <c r="Z691" s="52"/>
      <c r="AA691" s="52"/>
      <c r="AB691" s="52"/>
      <c r="AC691" s="52"/>
      <c r="AD691" s="52"/>
    </row>
    <row r="692" spans="1:30" ht="14.4" hidden="1" x14ac:dyDescent="0.3">
      <c r="A692" s="80"/>
      <c r="B692" s="80"/>
      <c r="C692" s="80"/>
      <c r="D692" s="80"/>
      <c r="E692" s="80"/>
      <c r="F692" s="80"/>
      <c r="G692" s="80"/>
      <c r="H692" s="80"/>
      <c r="I692" s="80"/>
      <c r="J692" s="52"/>
      <c r="K692" s="52"/>
      <c r="L692" s="52"/>
      <c r="M692" s="52"/>
      <c r="N692" s="52"/>
      <c r="O692" s="52"/>
      <c r="P692" s="52"/>
      <c r="Q692" s="52"/>
      <c r="R692" s="52"/>
      <c r="S692" s="52"/>
      <c r="T692" s="52"/>
      <c r="U692" s="52"/>
      <c r="V692" s="52"/>
      <c r="W692" s="52"/>
      <c r="X692" s="52"/>
      <c r="Y692" s="52"/>
      <c r="Z692" s="52"/>
      <c r="AA692" s="52"/>
      <c r="AB692" s="52"/>
      <c r="AC692" s="52"/>
      <c r="AD692" s="52"/>
    </row>
    <row r="693" spans="1:30" ht="14.4" hidden="1" x14ac:dyDescent="0.3">
      <c r="J693" s="52"/>
      <c r="K693" s="52"/>
      <c r="L693" s="52"/>
      <c r="M693" s="52"/>
      <c r="N693" s="52"/>
      <c r="O693" s="52"/>
      <c r="P693" s="52"/>
      <c r="Q693" s="52"/>
      <c r="R693" s="52"/>
      <c r="S693" s="52"/>
      <c r="T693" s="52"/>
      <c r="U693" s="52"/>
      <c r="V693" s="52"/>
      <c r="W693" s="52"/>
      <c r="X693" s="52"/>
      <c r="Y693" s="52"/>
      <c r="Z693" s="52"/>
      <c r="AA693" s="52"/>
      <c r="AB693" s="52"/>
      <c r="AC693" s="52"/>
      <c r="AD693" s="52"/>
    </row>
    <row r="694" spans="1:30" ht="14.4" hidden="1" x14ac:dyDescent="0.3">
      <c r="J694" s="52"/>
      <c r="K694" s="52"/>
      <c r="L694" s="52"/>
      <c r="M694" s="52"/>
      <c r="N694" s="52"/>
      <c r="O694" s="52"/>
      <c r="P694" s="52"/>
      <c r="Q694" s="52"/>
      <c r="R694" s="52"/>
      <c r="S694" s="52"/>
      <c r="T694" s="52"/>
      <c r="U694" s="52"/>
      <c r="V694" s="52"/>
      <c r="W694" s="52"/>
      <c r="X694" s="52"/>
      <c r="Y694" s="52"/>
      <c r="Z694" s="52"/>
      <c r="AA694" s="52"/>
      <c r="AB694" s="52"/>
      <c r="AC694" s="52"/>
      <c r="AD694" s="52"/>
    </row>
    <row r="695" spans="1:30" ht="14.4" hidden="1" x14ac:dyDescent="0.3">
      <c r="J695" s="52"/>
      <c r="K695" s="52"/>
      <c r="L695" s="52"/>
      <c r="M695" s="52"/>
      <c r="N695" s="52"/>
      <c r="O695" s="52"/>
      <c r="P695" s="52"/>
      <c r="Q695" s="52"/>
      <c r="R695" s="52"/>
      <c r="S695" s="52"/>
      <c r="T695" s="52"/>
      <c r="U695" s="52"/>
      <c r="V695" s="52"/>
      <c r="W695" s="52"/>
      <c r="X695" s="52"/>
      <c r="Y695" s="52"/>
      <c r="Z695" s="52"/>
      <c r="AA695" s="52"/>
      <c r="AB695" s="52"/>
      <c r="AC695" s="52"/>
      <c r="AD695" s="52"/>
    </row>
    <row r="696" spans="1:30" ht="15" hidden="1" customHeight="1" x14ac:dyDescent="0.3"/>
    <row r="697" spans="1:30" s="51" customFormat="1" ht="2.25" customHeight="1" x14ac:dyDescent="0.3">
      <c r="A697" s="80"/>
      <c r="B697" s="80"/>
      <c r="C697" s="80"/>
      <c r="D697" s="80"/>
      <c r="E697" s="80"/>
      <c r="F697" s="80"/>
      <c r="G697" s="80"/>
      <c r="H697" s="80"/>
      <c r="I697" s="80"/>
    </row>
    <row r="698" spans="1:30" ht="15" hidden="1" customHeight="1" x14ac:dyDescent="0.3"/>
    <row r="699" spans="1:30" ht="15" hidden="1" customHeight="1" x14ac:dyDescent="0.3">
      <c r="B699" s="81" t="s">
        <v>30</v>
      </c>
    </row>
    <row r="700" spans="1:30" ht="15" hidden="1" customHeight="1" x14ac:dyDescent="0.3">
      <c r="B700" s="81" t="s">
        <v>86</v>
      </c>
    </row>
    <row r="701" spans="1:30" ht="15" hidden="1" customHeight="1" x14ac:dyDescent="0.3"/>
  </sheetData>
  <sheetProtection algorithmName="SHA-512" hashValue="R2f0BHWaYri8pQFjgkMrVKI4uHi4X6MUGKzRiF2Yy6v1+IHMSnUBccqqAztMqMPqz9CN5UXs0rbrZ+mV7x3O5A==" saltValue="qSrubYStd/6Gj+zmCNHjOA==" spinCount="100000" sheet="1" objects="1" scenarios="1" selectLockedCells="1"/>
  <mergeCells count="43">
    <mergeCell ref="A16:H16"/>
    <mergeCell ref="B17:H17"/>
    <mergeCell ref="B18:H18"/>
    <mergeCell ref="B19:H19"/>
    <mergeCell ref="B12:H12"/>
    <mergeCell ref="C1:G4"/>
    <mergeCell ref="H1:H4"/>
    <mergeCell ref="C5:G5"/>
    <mergeCell ref="A7:H7"/>
    <mergeCell ref="A9:H9"/>
    <mergeCell ref="B8:H8"/>
    <mergeCell ref="A1:B5"/>
    <mergeCell ref="B10:H10"/>
    <mergeCell ref="B11:H11"/>
    <mergeCell ref="B13:H13"/>
    <mergeCell ref="A14:H14"/>
    <mergeCell ref="B15:H15"/>
    <mergeCell ref="B45:H45"/>
    <mergeCell ref="B31:H31"/>
    <mergeCell ref="B33:H33"/>
    <mergeCell ref="B37:H37"/>
    <mergeCell ref="B38:H38"/>
    <mergeCell ref="B41:H41"/>
    <mergeCell ref="B42:H42"/>
    <mergeCell ref="B40:H40"/>
    <mergeCell ref="C34:H34"/>
    <mergeCell ref="B35:H35"/>
    <mergeCell ref="B44:H44"/>
    <mergeCell ref="B20:H20"/>
    <mergeCell ref="B43:H43"/>
    <mergeCell ref="C23:H23"/>
    <mergeCell ref="C27:H27"/>
    <mergeCell ref="C30:H30"/>
    <mergeCell ref="C32:H32"/>
    <mergeCell ref="C36:H36"/>
    <mergeCell ref="C39:H39"/>
    <mergeCell ref="B28:H28"/>
    <mergeCell ref="B29:H29"/>
    <mergeCell ref="B21:H21"/>
    <mergeCell ref="B22:H22"/>
    <mergeCell ref="B24:H24"/>
    <mergeCell ref="B25:H25"/>
    <mergeCell ref="B26:H26"/>
  </mergeCells>
  <pageMargins left="0.25" right="0.25"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XFC1065"/>
  <sheetViews>
    <sheetView topLeftCell="A112"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VoletGeneral!$M$2&amp;"-08"</f>
        <v>ANR-22-EXES-00XX-08</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5.0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5.0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5.0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ks1GYiHqICEn4ONAel8EAWhNRsiPAcbPemMKDu6J4X4PKS0PSDwJGpVM/609GfGJ0sIk6Xl0GnxSfXudg6FJhQ==" saltValue="aktigaInwL3rLp5KQz27GQ=="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155" priority="12">
      <formula>$L$8&lt;&gt;"Oui"</formula>
    </cfRule>
  </conditionalFormatting>
  <conditionalFormatting sqref="H64:H74">
    <cfRule type="expression" dxfId="154" priority="11">
      <formula>$L$8&lt;&gt;"Oui"</formula>
    </cfRule>
  </conditionalFormatting>
  <conditionalFormatting sqref="B64:I74">
    <cfRule type="expression" dxfId="153" priority="10">
      <formula>$L$8="Non"</formula>
    </cfRule>
  </conditionalFormatting>
  <conditionalFormatting sqref="G75:I75">
    <cfRule type="expression" dxfId="152" priority="9">
      <formula>$L$8="Non"</formula>
    </cfRule>
  </conditionalFormatting>
  <conditionalFormatting sqref="G76:H76">
    <cfRule type="expression" dxfId="151" priority="8">
      <formula>$L$8&lt;&gt;"Oui"</formula>
    </cfRule>
  </conditionalFormatting>
  <conditionalFormatting sqref="H81:H94">
    <cfRule type="expression" dxfId="150" priority="7">
      <formula>$L$8&lt;&gt;"Oui"</formula>
    </cfRule>
  </conditionalFormatting>
  <conditionalFormatting sqref="H97:H108">
    <cfRule type="expression" dxfId="149" priority="6">
      <formula>$L$8&lt;&gt;"Oui"</formula>
    </cfRule>
  </conditionalFormatting>
  <conditionalFormatting sqref="H111:H123">
    <cfRule type="expression" dxfId="148" priority="5">
      <formula>$L$8&lt;&gt;"Oui"</formula>
    </cfRule>
  </conditionalFormatting>
  <conditionalFormatting sqref="H129:H142">
    <cfRule type="expression" dxfId="147" priority="4">
      <formula>$L$8&lt;&gt;"Oui"</formula>
    </cfRule>
  </conditionalFormatting>
  <conditionalFormatting sqref="H146:H157">
    <cfRule type="expression" dxfId="146" priority="3">
      <formula>$L$8&lt;&gt;"Oui"</formula>
    </cfRule>
  </conditionalFormatting>
  <conditionalFormatting sqref="E164">
    <cfRule type="expression" dxfId="145" priority="2">
      <formula>$L$8="Non"</formula>
    </cfRule>
  </conditionalFormatting>
  <conditionalFormatting sqref="E165">
    <cfRule type="expression" dxfId="144"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XFC1065"/>
  <sheetViews>
    <sheetView topLeftCell="A118"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VoletGeneral!$M$2&amp;"-09"</f>
        <v>ANR-22-EXES-00XX-09</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5.0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5.0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5.0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AojQDoVZbCHfsuXerUBM4aYBM0PMSaTV2aU+ciTrkMEGaE+F6nlNaEb9L9APJdfKJ55Mz/UAWcBsu+Zy9567ug==" saltValue="BJI8QFa/leUCBqTfOIQWcg=="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143" priority="12">
      <formula>$L$8&lt;&gt;"Oui"</formula>
    </cfRule>
  </conditionalFormatting>
  <conditionalFormatting sqref="H64:H74">
    <cfRule type="expression" dxfId="142" priority="11">
      <formula>$L$8&lt;&gt;"Oui"</formula>
    </cfRule>
  </conditionalFormatting>
  <conditionalFormatting sqref="B64:I74">
    <cfRule type="expression" dxfId="141" priority="10">
      <formula>$L$8="Non"</formula>
    </cfRule>
  </conditionalFormatting>
  <conditionalFormatting sqref="G75:I75">
    <cfRule type="expression" dxfId="140" priority="9">
      <formula>$L$8="Non"</formula>
    </cfRule>
  </conditionalFormatting>
  <conditionalFormatting sqref="G76:H76">
    <cfRule type="expression" dxfId="139" priority="8">
      <formula>$L$8&lt;&gt;"Oui"</formula>
    </cfRule>
  </conditionalFormatting>
  <conditionalFormatting sqref="H81:H94">
    <cfRule type="expression" dxfId="138" priority="7">
      <formula>$L$8&lt;&gt;"Oui"</formula>
    </cfRule>
  </conditionalFormatting>
  <conditionalFormatting sqref="H97:H108">
    <cfRule type="expression" dxfId="137" priority="6">
      <formula>$L$8&lt;&gt;"Oui"</formula>
    </cfRule>
  </conditionalFormatting>
  <conditionalFormatting sqref="H111:H123">
    <cfRule type="expression" dxfId="136" priority="5">
      <formula>$L$8&lt;&gt;"Oui"</formula>
    </cfRule>
  </conditionalFormatting>
  <conditionalFormatting sqref="H129:H142">
    <cfRule type="expression" dxfId="135" priority="4">
      <formula>$L$8&lt;&gt;"Oui"</formula>
    </cfRule>
  </conditionalFormatting>
  <conditionalFormatting sqref="H146:H157">
    <cfRule type="expression" dxfId="134" priority="3">
      <formula>$L$8&lt;&gt;"Oui"</formula>
    </cfRule>
  </conditionalFormatting>
  <conditionalFormatting sqref="E164">
    <cfRule type="expression" dxfId="133" priority="2">
      <formula>$L$8="Non"</formula>
    </cfRule>
  </conditionalFormatting>
  <conditionalFormatting sqref="E165">
    <cfRule type="expression" dxfId="132"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XFC1065"/>
  <sheetViews>
    <sheetView topLeftCell="A118"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VoletGeneral!$M$2&amp;"-10"</f>
        <v>ANR-22-EXES-00XX-10</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5.0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5.0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5.0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F0aMgkAxKxwP5vFl+tAGwQx0wE5IbgzHa8P/Tbbxy8ZWiLhAhorYspC4m+McL7kE8nyqMZ4jkmkRH5TqrYdOWg==" saltValue="EGzAfzcfmLlgmwcE4u6YYQ=="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131" priority="12">
      <formula>$L$8&lt;&gt;"Oui"</formula>
    </cfRule>
  </conditionalFormatting>
  <conditionalFormatting sqref="H64:H74">
    <cfRule type="expression" dxfId="130" priority="11">
      <formula>$L$8&lt;&gt;"Oui"</formula>
    </cfRule>
  </conditionalFormatting>
  <conditionalFormatting sqref="B64:I74">
    <cfRule type="expression" dxfId="129" priority="10">
      <formula>$L$8="Non"</formula>
    </cfRule>
  </conditionalFormatting>
  <conditionalFormatting sqref="G75:I75">
    <cfRule type="expression" dxfId="128" priority="9">
      <formula>$L$8="Non"</formula>
    </cfRule>
  </conditionalFormatting>
  <conditionalFormatting sqref="G76:H76">
    <cfRule type="expression" dxfId="127" priority="8">
      <formula>$L$8&lt;&gt;"Oui"</formula>
    </cfRule>
  </conditionalFormatting>
  <conditionalFormatting sqref="H81:H94">
    <cfRule type="expression" dxfId="126" priority="7">
      <formula>$L$8&lt;&gt;"Oui"</formula>
    </cfRule>
  </conditionalFormatting>
  <conditionalFormatting sqref="H97:H108">
    <cfRule type="expression" dxfId="125" priority="6">
      <formula>$L$8&lt;&gt;"Oui"</formula>
    </cfRule>
  </conditionalFormatting>
  <conditionalFormatting sqref="H111:H123">
    <cfRule type="expression" dxfId="124" priority="5">
      <formula>$L$8&lt;&gt;"Oui"</formula>
    </cfRule>
  </conditionalFormatting>
  <conditionalFormatting sqref="H129:H142">
    <cfRule type="expression" dxfId="123" priority="4">
      <formula>$L$8&lt;&gt;"Oui"</formula>
    </cfRule>
  </conditionalFormatting>
  <conditionalFormatting sqref="H146:H157">
    <cfRule type="expression" dxfId="122" priority="3">
      <formula>$L$8&lt;&gt;"Oui"</formula>
    </cfRule>
  </conditionalFormatting>
  <conditionalFormatting sqref="E164">
    <cfRule type="expression" dxfId="121" priority="2">
      <formula>$L$8="Non"</formula>
    </cfRule>
  </conditionalFormatting>
  <conditionalFormatting sqref="E165">
    <cfRule type="expression" dxfId="120"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XFC1065"/>
  <sheetViews>
    <sheetView topLeftCell="A109"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VoletGeneral!$M$2&amp;"-11"</f>
        <v>ANR-22-EXES-00XX-11</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616" t="s">
        <v>59</v>
      </c>
      <c r="C124" s="617"/>
      <c r="D124" s="617"/>
      <c r="E124" s="617"/>
      <c r="F124" s="618"/>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lDCMUyjVCM7xVov03aB+lEC2D4TKmp/bFHVQg9ePxsramcr/bdLODjvEVjlcK6aKphyRWu+tSKVWBU0dPiZ4EA==" saltValue="JTsraIiCH4Pf7t5qmMD7Hw=="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119" priority="12">
      <formula>$L$8&lt;&gt;"Oui"</formula>
    </cfRule>
  </conditionalFormatting>
  <conditionalFormatting sqref="H64:H74">
    <cfRule type="expression" dxfId="118" priority="11">
      <formula>$L$8&lt;&gt;"Oui"</formula>
    </cfRule>
  </conditionalFormatting>
  <conditionalFormatting sqref="B64:I74">
    <cfRule type="expression" dxfId="117" priority="10">
      <formula>$L$8="Non"</formula>
    </cfRule>
  </conditionalFormatting>
  <conditionalFormatting sqref="G75:I75">
    <cfRule type="expression" dxfId="116" priority="9">
      <formula>$L$8="Non"</formula>
    </cfRule>
  </conditionalFormatting>
  <conditionalFormatting sqref="G76:H76">
    <cfRule type="expression" dxfId="115" priority="8">
      <formula>$L$8&lt;&gt;"Oui"</formula>
    </cfRule>
  </conditionalFormatting>
  <conditionalFormatting sqref="H81:H94">
    <cfRule type="expression" dxfId="114" priority="7">
      <formula>$L$8&lt;&gt;"Oui"</formula>
    </cfRule>
  </conditionalFormatting>
  <conditionalFormatting sqref="H97:H108">
    <cfRule type="expression" dxfId="113" priority="6">
      <formula>$L$8&lt;&gt;"Oui"</formula>
    </cfRule>
  </conditionalFormatting>
  <conditionalFormatting sqref="H111:H123">
    <cfRule type="expression" dxfId="112" priority="5">
      <formula>$L$8&lt;&gt;"Oui"</formula>
    </cfRule>
  </conditionalFormatting>
  <conditionalFormatting sqref="H129:H142">
    <cfRule type="expression" dxfId="111" priority="4">
      <formula>$L$8&lt;&gt;"Oui"</formula>
    </cfRule>
  </conditionalFormatting>
  <conditionalFormatting sqref="H146:H157">
    <cfRule type="expression" dxfId="110" priority="3">
      <formula>$L$8&lt;&gt;"Oui"</formula>
    </cfRule>
  </conditionalFormatting>
  <conditionalFormatting sqref="E164">
    <cfRule type="expression" dxfId="109" priority="2">
      <formula>$L$8="Non"</formula>
    </cfRule>
  </conditionalFormatting>
  <conditionalFormatting sqref="E165">
    <cfRule type="expression" dxfId="108"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XFC1065"/>
  <sheetViews>
    <sheetView topLeftCell="A109"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VoletGeneral!$M$2&amp;"-12"</f>
        <v>ANR-22-EXES-00XX-12</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4p5STpJ1v2ECHf4A0+rFMzQfq5SN+UhXs9LIkkH267I7LTPoDhNoq05g29kwVfGo9Pe56ok6TM9IzH6hzpIqUw==" saltValue="mjyNr3B7r3nlQH90Epfelw=="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107" priority="12">
      <formula>$L$8&lt;&gt;"Oui"</formula>
    </cfRule>
  </conditionalFormatting>
  <conditionalFormatting sqref="H64:H74">
    <cfRule type="expression" dxfId="106" priority="11">
      <formula>$L$8&lt;&gt;"Oui"</formula>
    </cfRule>
  </conditionalFormatting>
  <conditionalFormatting sqref="B64:I74">
    <cfRule type="expression" dxfId="105" priority="10">
      <formula>$L$8="Non"</formula>
    </cfRule>
  </conditionalFormatting>
  <conditionalFormatting sqref="G75:I75">
    <cfRule type="expression" dxfId="104" priority="9">
      <formula>$L$8="Non"</formula>
    </cfRule>
  </conditionalFormatting>
  <conditionalFormatting sqref="G76:H76">
    <cfRule type="expression" dxfId="103" priority="8">
      <formula>$L$8&lt;&gt;"Oui"</formula>
    </cfRule>
  </conditionalFormatting>
  <conditionalFormatting sqref="H81:H94">
    <cfRule type="expression" dxfId="102" priority="7">
      <formula>$L$8&lt;&gt;"Oui"</formula>
    </cfRule>
  </conditionalFormatting>
  <conditionalFormatting sqref="H97:H108">
    <cfRule type="expression" dxfId="101" priority="6">
      <formula>$L$8&lt;&gt;"Oui"</formula>
    </cfRule>
  </conditionalFormatting>
  <conditionalFormatting sqref="H111:H123">
    <cfRule type="expression" dxfId="100" priority="5">
      <formula>$L$8&lt;&gt;"Oui"</formula>
    </cfRule>
  </conditionalFormatting>
  <conditionalFormatting sqref="H129:H142">
    <cfRule type="expression" dxfId="99" priority="4">
      <formula>$L$8&lt;&gt;"Oui"</formula>
    </cfRule>
  </conditionalFormatting>
  <conditionalFormatting sqref="H146:H157">
    <cfRule type="expression" dxfId="98" priority="3">
      <formula>$L$8&lt;&gt;"Oui"</formula>
    </cfRule>
  </conditionalFormatting>
  <conditionalFormatting sqref="E164">
    <cfRule type="expression" dxfId="97" priority="2">
      <formula>$L$8="Non"</formula>
    </cfRule>
  </conditionalFormatting>
  <conditionalFormatting sqref="E165">
    <cfRule type="expression" dxfId="96"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XFC1065"/>
  <sheetViews>
    <sheetView topLeftCell="A133"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VoletGeneral!$M$2&amp;"-13"</f>
        <v>ANR-22-EXES-00XX-13</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dboSznsMIc8M5DyUyD4AL9nIjmlmYMcJPW+aDDok07LvIHAL2la7dkCpOd6VIh4TNWxhfquy/w18jNx1RiUgCw==" saltValue="xX1K3eRiF7D0VxFYcXB8Mw=="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95" priority="12">
      <formula>$L$8&lt;&gt;"Oui"</formula>
    </cfRule>
  </conditionalFormatting>
  <conditionalFormatting sqref="H64:H74">
    <cfRule type="expression" dxfId="94" priority="11">
      <formula>$L$8&lt;&gt;"Oui"</formula>
    </cfRule>
  </conditionalFormatting>
  <conditionalFormatting sqref="B64:I74">
    <cfRule type="expression" dxfId="93" priority="10">
      <formula>$L$8="Non"</formula>
    </cfRule>
  </conditionalFormatting>
  <conditionalFormatting sqref="G75:I75">
    <cfRule type="expression" dxfId="92" priority="9">
      <formula>$L$8="Non"</formula>
    </cfRule>
  </conditionalFormatting>
  <conditionalFormatting sqref="G76:H76">
    <cfRule type="expression" dxfId="91" priority="8">
      <formula>$L$8&lt;&gt;"Oui"</formula>
    </cfRule>
  </conditionalFormatting>
  <conditionalFormatting sqref="H81:H94">
    <cfRule type="expression" dxfId="90" priority="7">
      <formula>$L$8&lt;&gt;"Oui"</formula>
    </cfRule>
  </conditionalFormatting>
  <conditionalFormatting sqref="H97:H108">
    <cfRule type="expression" dxfId="89" priority="6">
      <formula>$L$8&lt;&gt;"Oui"</formula>
    </cfRule>
  </conditionalFormatting>
  <conditionalFormatting sqref="H111:H123">
    <cfRule type="expression" dxfId="88" priority="5">
      <formula>$L$8&lt;&gt;"Oui"</formula>
    </cfRule>
  </conditionalFormatting>
  <conditionalFormatting sqref="H129:H142">
    <cfRule type="expression" dxfId="87" priority="4">
      <formula>$L$8&lt;&gt;"Oui"</formula>
    </cfRule>
  </conditionalFormatting>
  <conditionalFormatting sqref="H146:H157">
    <cfRule type="expression" dxfId="86" priority="3">
      <formula>$L$8&lt;&gt;"Oui"</formula>
    </cfRule>
  </conditionalFormatting>
  <conditionalFormatting sqref="E164">
    <cfRule type="expression" dxfId="85" priority="2">
      <formula>$L$8="Non"</formula>
    </cfRule>
  </conditionalFormatting>
  <conditionalFormatting sqref="E165">
    <cfRule type="expression" dxfId="84"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XFC1065"/>
  <sheetViews>
    <sheetView topLeftCell="A115"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VoletGeneral!$M$2&amp;"-14"</f>
        <v>ANR-22-EXES-00XX-14</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6"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2HFf7aBmxVmBtgzWTaWEX0IAfeK2cAeQPns8vd8Ix2ne9Dbd49azmkg41KTOExuUsuGs0Md05bjUOW+JDWi2zg==" saltValue="xd0ysxnt0Hw1Ka0+wQZ09Q=="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83" priority="12">
      <formula>$L$8&lt;&gt;"Oui"</formula>
    </cfRule>
  </conditionalFormatting>
  <conditionalFormatting sqref="H64:H74">
    <cfRule type="expression" dxfId="82" priority="11">
      <formula>$L$8&lt;&gt;"Oui"</formula>
    </cfRule>
  </conditionalFormatting>
  <conditionalFormatting sqref="B64:I74">
    <cfRule type="expression" dxfId="81" priority="10">
      <formula>$L$8="Non"</formula>
    </cfRule>
  </conditionalFormatting>
  <conditionalFormatting sqref="G75:I75">
    <cfRule type="expression" dxfId="80" priority="9">
      <formula>$L$8="Non"</formula>
    </cfRule>
  </conditionalFormatting>
  <conditionalFormatting sqref="G76:H76">
    <cfRule type="expression" dxfId="79" priority="8">
      <formula>$L$8&lt;&gt;"Oui"</formula>
    </cfRule>
  </conditionalFormatting>
  <conditionalFormatting sqref="H81:H94">
    <cfRule type="expression" dxfId="78" priority="7">
      <formula>$L$8&lt;&gt;"Oui"</formula>
    </cfRule>
  </conditionalFormatting>
  <conditionalFormatting sqref="H97:H108">
    <cfRule type="expression" dxfId="77" priority="6">
      <formula>$L$8&lt;&gt;"Oui"</formula>
    </cfRule>
  </conditionalFormatting>
  <conditionalFormatting sqref="H111:H123">
    <cfRule type="expression" dxfId="76" priority="5">
      <formula>$L$8&lt;&gt;"Oui"</formula>
    </cfRule>
  </conditionalFormatting>
  <conditionalFormatting sqref="H129:H142">
    <cfRule type="expression" dxfId="75" priority="4">
      <formula>$L$8&lt;&gt;"Oui"</formula>
    </cfRule>
  </conditionalFormatting>
  <conditionalFormatting sqref="H146:H157">
    <cfRule type="expression" dxfId="74" priority="3">
      <formula>$L$8&lt;&gt;"Oui"</formula>
    </cfRule>
  </conditionalFormatting>
  <conditionalFormatting sqref="E164">
    <cfRule type="expression" dxfId="73" priority="2">
      <formula>$L$8="Non"</formula>
    </cfRule>
  </conditionalFormatting>
  <conditionalFormatting sqref="E165">
    <cfRule type="expression" dxfId="72"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XFC1065"/>
  <sheetViews>
    <sheetView zoomScaleNormal="100" zoomScaleSheetLayoutView="100" workbookViewId="0">
      <selection activeCell="D10" sqref="D10:I10"/>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VoletGeneral!$M$2&amp;"-15"</f>
        <v>ANR-22-EXES-00XX-15</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6"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aNHgjwf44Nmt8/CUJCHSw3rYGvGZBbLWCu0prkHXtBsIuh9FPbz09cqoUU76W7d5mui/HJcqVDA4aEfKCM6DtA==" saltValue="uSvw1GRJTCb3KeqgkbK6Lw=="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71" priority="12">
      <formula>$L$8&lt;&gt;"Oui"</formula>
    </cfRule>
  </conditionalFormatting>
  <conditionalFormatting sqref="H64:H74">
    <cfRule type="expression" dxfId="70" priority="11">
      <formula>$L$8&lt;&gt;"Oui"</formula>
    </cfRule>
  </conditionalFormatting>
  <conditionalFormatting sqref="B64:I74">
    <cfRule type="expression" dxfId="69" priority="10">
      <formula>$L$8="Non"</formula>
    </cfRule>
  </conditionalFormatting>
  <conditionalFormatting sqref="G75:I75">
    <cfRule type="expression" dxfId="68" priority="9">
      <formula>$L$8="Non"</formula>
    </cfRule>
  </conditionalFormatting>
  <conditionalFormatting sqref="G76:H76">
    <cfRule type="expression" dxfId="67" priority="8">
      <formula>$L$8&lt;&gt;"Oui"</formula>
    </cfRule>
  </conditionalFormatting>
  <conditionalFormatting sqref="H81:H94">
    <cfRule type="expression" dxfId="66" priority="7">
      <formula>$L$8&lt;&gt;"Oui"</formula>
    </cfRule>
  </conditionalFormatting>
  <conditionalFormatting sqref="H97:H108">
    <cfRule type="expression" dxfId="65" priority="6">
      <formula>$L$8&lt;&gt;"Oui"</formula>
    </cfRule>
  </conditionalFormatting>
  <conditionalFormatting sqref="H111:H123">
    <cfRule type="expression" dxfId="64" priority="5">
      <formula>$L$8&lt;&gt;"Oui"</formula>
    </cfRule>
  </conditionalFormatting>
  <conditionalFormatting sqref="H129:H142">
    <cfRule type="expression" dxfId="63" priority="4">
      <formula>$L$8&lt;&gt;"Oui"</formula>
    </cfRule>
  </conditionalFormatting>
  <conditionalFormatting sqref="H146:H157">
    <cfRule type="expression" dxfId="62" priority="3">
      <formula>$L$8&lt;&gt;"Oui"</formula>
    </cfRule>
  </conditionalFormatting>
  <conditionalFormatting sqref="E164">
    <cfRule type="expression" dxfId="61" priority="2">
      <formula>$L$8="Non"</formula>
    </cfRule>
  </conditionalFormatting>
  <conditionalFormatting sqref="E165">
    <cfRule type="expression" dxfId="60"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XFC1065"/>
  <sheetViews>
    <sheetView topLeftCell="A112"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VoletGeneral!$M$2&amp;"-16"</f>
        <v>ANR-22-EXES-00XX-16</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6"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htAlmxzyElxZWaa8NcR3M3xk96Olcbmaa/thOxcr6fsgECYs/pKctz9KE+onvocnx3GDNSh8Up+DhWj+mkoXYA==" saltValue="fadyV9u2Gs4Ta+pQf4DrcA=="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59" priority="12">
      <formula>$L$8&lt;&gt;"Oui"</formula>
    </cfRule>
  </conditionalFormatting>
  <conditionalFormatting sqref="H64:H74">
    <cfRule type="expression" dxfId="58" priority="11">
      <formula>$L$8&lt;&gt;"Oui"</formula>
    </cfRule>
  </conditionalFormatting>
  <conditionalFormatting sqref="B64:I74">
    <cfRule type="expression" dxfId="57" priority="10">
      <formula>$L$8="Non"</formula>
    </cfRule>
  </conditionalFormatting>
  <conditionalFormatting sqref="G75:I75">
    <cfRule type="expression" dxfId="56" priority="9">
      <formula>$L$8="Non"</formula>
    </cfRule>
  </conditionalFormatting>
  <conditionalFormatting sqref="G76:H76">
    <cfRule type="expression" dxfId="55" priority="8">
      <formula>$L$8&lt;&gt;"Oui"</formula>
    </cfRule>
  </conditionalFormatting>
  <conditionalFormatting sqref="H81:H94">
    <cfRule type="expression" dxfId="54" priority="7">
      <formula>$L$8&lt;&gt;"Oui"</formula>
    </cfRule>
  </conditionalFormatting>
  <conditionalFormatting sqref="H97:H108">
    <cfRule type="expression" dxfId="53" priority="6">
      <formula>$L$8&lt;&gt;"Oui"</formula>
    </cfRule>
  </conditionalFormatting>
  <conditionalFormatting sqref="H111:H123">
    <cfRule type="expression" dxfId="52" priority="5">
      <formula>$L$8&lt;&gt;"Oui"</formula>
    </cfRule>
  </conditionalFormatting>
  <conditionalFormatting sqref="H129:H142">
    <cfRule type="expression" dxfId="51" priority="4">
      <formula>$L$8&lt;&gt;"Oui"</formula>
    </cfRule>
  </conditionalFormatting>
  <conditionalFormatting sqref="H146:H157">
    <cfRule type="expression" dxfId="50" priority="3">
      <formula>$L$8&lt;&gt;"Oui"</formula>
    </cfRule>
  </conditionalFormatting>
  <conditionalFormatting sqref="E164">
    <cfRule type="expression" dxfId="49" priority="2">
      <formula>$L$8="Non"</formula>
    </cfRule>
  </conditionalFormatting>
  <conditionalFormatting sqref="E165">
    <cfRule type="expression" dxfId="48"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XFC1065"/>
  <sheetViews>
    <sheetView topLeftCell="A115"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VoletGeneral!$M$2&amp;"-17"</f>
        <v>ANR-22-EXES-00XX-17</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6"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fCgpmxMIvTIpPQDhiC/Nuf8CDKZFYgM9/Q7iV7fN21kKqBLHjg7q0+mIAlqz4bUr+aboSs6RJuNhJxeYi2qG/w==" saltValue="WoswNS0nI50veYqWGl1Cnw=="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47" priority="12">
      <formula>$L$8&lt;&gt;"Oui"</formula>
    </cfRule>
  </conditionalFormatting>
  <conditionalFormatting sqref="H64:H74">
    <cfRule type="expression" dxfId="46" priority="11">
      <formula>$L$8&lt;&gt;"Oui"</formula>
    </cfRule>
  </conditionalFormatting>
  <conditionalFormatting sqref="B64:I74">
    <cfRule type="expression" dxfId="45" priority="10">
      <formula>$L$8="Non"</formula>
    </cfRule>
  </conditionalFormatting>
  <conditionalFormatting sqref="G75:I75">
    <cfRule type="expression" dxfId="44" priority="9">
      <formula>$L$8="Non"</formula>
    </cfRule>
  </conditionalFormatting>
  <conditionalFormatting sqref="G76:H76">
    <cfRule type="expression" dxfId="43" priority="8">
      <formula>$L$8&lt;&gt;"Oui"</formula>
    </cfRule>
  </conditionalFormatting>
  <conditionalFormatting sqref="H81:H94">
    <cfRule type="expression" dxfId="42" priority="7">
      <formula>$L$8&lt;&gt;"Oui"</formula>
    </cfRule>
  </conditionalFormatting>
  <conditionalFormatting sqref="H97:H108">
    <cfRule type="expression" dxfId="41" priority="6">
      <formula>$L$8&lt;&gt;"Oui"</formula>
    </cfRule>
  </conditionalFormatting>
  <conditionalFormatting sqref="H111:H123">
    <cfRule type="expression" dxfId="40" priority="5">
      <formula>$L$8&lt;&gt;"Oui"</formula>
    </cfRule>
  </conditionalFormatting>
  <conditionalFormatting sqref="H129:H142">
    <cfRule type="expression" dxfId="39" priority="4">
      <formula>$L$8&lt;&gt;"Oui"</formula>
    </cfRule>
  </conditionalFormatting>
  <conditionalFormatting sqref="H146:H157">
    <cfRule type="expression" dxfId="38" priority="3">
      <formula>$L$8&lt;&gt;"Oui"</formula>
    </cfRule>
  </conditionalFormatting>
  <conditionalFormatting sqref="E164">
    <cfRule type="expression" dxfId="37" priority="2">
      <formula>$L$8="Non"</formula>
    </cfRule>
  </conditionalFormatting>
  <conditionalFormatting sqref="E165">
    <cfRule type="expression" dxfId="36" priority="1">
      <formula>#REF!="Privé"</formula>
    </cfRule>
  </conditionalFormatting>
  <dataValidations xWindow="372" yWindow="990"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A1028"/>
  <sheetViews>
    <sheetView zoomScale="85" zoomScaleNormal="85" workbookViewId="0">
      <selection activeCell="C17" sqref="C17:M17"/>
    </sheetView>
  </sheetViews>
  <sheetFormatPr baseColWidth="10" defaultColWidth="0" defaultRowHeight="0" customHeight="1" zeroHeight="1" x14ac:dyDescent="0.3"/>
  <cols>
    <col min="1" max="1" width="1.77734375" style="59" customWidth="1"/>
    <col min="2" max="2" width="13.5546875" style="59" customWidth="1"/>
    <col min="3" max="8" width="5.21875" style="59" customWidth="1"/>
    <col min="9" max="9" width="12.77734375" style="59" customWidth="1"/>
    <col min="10" max="10" width="14" style="59" customWidth="1"/>
    <col min="11" max="11" width="15.5546875" style="59" customWidth="1"/>
    <col min="12" max="12" width="13.5546875" style="59" customWidth="1"/>
    <col min="13" max="14" width="10.21875" style="59" customWidth="1"/>
    <col min="15" max="15" width="2.44140625" style="72" customWidth="1"/>
    <col min="16" max="16" width="46.21875" style="59" hidden="1" customWidth="1"/>
    <col min="17" max="26" width="10.77734375" style="59" hidden="1" customWidth="1"/>
    <col min="27" max="16384" width="15.21875" style="59" hidden="1"/>
  </cols>
  <sheetData>
    <row r="1" spans="1:26" ht="15.75" customHeight="1" thickTop="1" thickBot="1" x14ac:dyDescent="0.35">
      <c r="A1" s="501"/>
      <c r="B1" s="501"/>
      <c r="C1" s="501"/>
      <c r="D1" s="501"/>
      <c r="E1" s="501"/>
      <c r="F1" s="497" t="s">
        <v>173</v>
      </c>
      <c r="G1" s="497"/>
      <c r="H1" s="497"/>
      <c r="I1" s="497"/>
      <c r="J1" s="498"/>
      <c r="K1" s="508" t="s">
        <v>17</v>
      </c>
      <c r="L1" s="509"/>
      <c r="M1" s="509"/>
      <c r="N1" s="509"/>
      <c r="O1" s="65"/>
      <c r="P1" s="56"/>
      <c r="Q1" s="60"/>
      <c r="R1" s="58"/>
      <c r="S1" s="58"/>
      <c r="T1" s="58"/>
      <c r="U1" s="58"/>
      <c r="V1" s="58"/>
      <c r="W1" s="58"/>
      <c r="X1" s="58"/>
      <c r="Y1" s="58"/>
      <c r="Z1" s="58"/>
    </row>
    <row r="2" spans="1:26" ht="15.75" customHeight="1" thickTop="1" thickBot="1" x14ac:dyDescent="0.35">
      <c r="A2" s="501"/>
      <c r="B2" s="501"/>
      <c r="C2" s="501"/>
      <c r="D2" s="501"/>
      <c r="E2" s="501"/>
      <c r="F2" s="497"/>
      <c r="G2" s="497"/>
      <c r="H2" s="497"/>
      <c r="I2" s="497"/>
      <c r="J2" s="498"/>
      <c r="K2" s="510" t="s">
        <v>18</v>
      </c>
      <c r="L2" s="509"/>
      <c r="M2" s="511" t="str">
        <f>Notice!H5</f>
        <v>ANR-22-EXES-00XX</v>
      </c>
      <c r="N2" s="509"/>
      <c r="O2" s="66"/>
      <c r="P2" s="57"/>
      <c r="Q2" s="60"/>
      <c r="R2" s="58"/>
      <c r="S2" s="58"/>
      <c r="T2" s="58"/>
      <c r="U2" s="58"/>
      <c r="V2" s="58"/>
      <c r="W2" s="58"/>
      <c r="X2" s="58"/>
      <c r="Y2" s="58"/>
      <c r="Z2" s="58"/>
    </row>
    <row r="3" spans="1:26" ht="15.75" customHeight="1" thickTop="1" thickBot="1" x14ac:dyDescent="0.35">
      <c r="A3" s="501"/>
      <c r="B3" s="501"/>
      <c r="C3" s="501"/>
      <c r="D3" s="501"/>
      <c r="E3" s="501"/>
      <c r="F3" s="499" t="s">
        <v>0</v>
      </c>
      <c r="G3" s="499"/>
      <c r="H3" s="499"/>
      <c r="I3" s="499"/>
      <c r="J3" s="500"/>
      <c r="K3" s="510" t="s">
        <v>1</v>
      </c>
      <c r="L3" s="509"/>
      <c r="M3" s="511" t="str">
        <f>IF(H10&lt;&gt;"",H10," ")</f>
        <v xml:space="preserve"> </v>
      </c>
      <c r="N3" s="509"/>
      <c r="O3" s="66"/>
      <c r="P3" s="57"/>
      <c r="Q3" s="60"/>
      <c r="R3" s="58"/>
      <c r="S3" s="58"/>
      <c r="T3" s="58"/>
      <c r="U3" s="58"/>
      <c r="V3" s="58"/>
      <c r="W3" s="58"/>
      <c r="X3" s="58"/>
      <c r="Y3" s="58"/>
      <c r="Z3" s="58"/>
    </row>
    <row r="4" spans="1:26" ht="15.75" customHeight="1" thickTop="1" thickBot="1" x14ac:dyDescent="0.35">
      <c r="A4" s="501"/>
      <c r="B4" s="501"/>
      <c r="C4" s="501"/>
      <c r="D4" s="501"/>
      <c r="E4" s="501"/>
      <c r="F4" s="499"/>
      <c r="G4" s="499"/>
      <c r="H4" s="499"/>
      <c r="I4" s="499"/>
      <c r="J4" s="500"/>
      <c r="K4" s="554" t="s">
        <v>19</v>
      </c>
      <c r="L4" s="555"/>
      <c r="M4" s="535">
        <f>COUNTA(B64:B83)-COUNTIF(B64:B83,"")</f>
        <v>0</v>
      </c>
      <c r="N4" s="509"/>
      <c r="O4" s="66"/>
      <c r="P4" s="57"/>
      <c r="Q4" s="60"/>
      <c r="R4" s="58"/>
      <c r="S4" s="58"/>
      <c r="T4" s="58"/>
      <c r="U4" s="58"/>
      <c r="V4" s="58"/>
      <c r="W4" s="58"/>
      <c r="X4" s="58"/>
      <c r="Y4" s="58"/>
      <c r="Z4" s="58"/>
    </row>
    <row r="5" spans="1:26" ht="15.75" customHeight="1" thickTop="1" thickBot="1" x14ac:dyDescent="0.35">
      <c r="A5" s="501"/>
      <c r="B5" s="501"/>
      <c r="C5" s="501"/>
      <c r="D5" s="501"/>
      <c r="E5" s="501"/>
      <c r="F5" s="499" t="s">
        <v>99</v>
      </c>
      <c r="G5" s="499"/>
      <c r="H5" s="499"/>
      <c r="I5" s="499"/>
      <c r="J5" s="500"/>
      <c r="K5" s="536">
        <v>2022</v>
      </c>
      <c r="L5" s="537"/>
      <c r="M5" s="537"/>
      <c r="N5" s="537"/>
      <c r="O5" s="67"/>
      <c r="P5" s="60"/>
      <c r="Q5" s="60"/>
      <c r="R5" s="58"/>
      <c r="S5" s="58"/>
      <c r="T5" s="58"/>
      <c r="U5" s="58"/>
      <c r="V5" s="58"/>
      <c r="W5" s="58"/>
      <c r="X5" s="58"/>
      <c r="Y5" s="58"/>
      <c r="Z5" s="58"/>
    </row>
    <row r="6" spans="1:26" ht="15.75" customHeight="1" thickTop="1" thickBot="1" x14ac:dyDescent="0.35">
      <c r="A6" s="2"/>
      <c r="B6" s="2"/>
      <c r="C6" s="3"/>
      <c r="D6" s="3"/>
      <c r="E6" s="3"/>
      <c r="F6" s="3"/>
      <c r="G6" s="3"/>
      <c r="H6" s="3"/>
      <c r="I6" s="4"/>
      <c r="J6" s="5"/>
      <c r="K6" s="5"/>
      <c r="L6" s="5"/>
      <c r="M6" s="6"/>
      <c r="N6" s="6"/>
      <c r="O6" s="68"/>
      <c r="P6" s="60"/>
      <c r="Q6" s="60"/>
      <c r="R6" s="58"/>
      <c r="S6" s="58"/>
      <c r="T6" s="58"/>
      <c r="U6" s="58"/>
      <c r="V6" s="58"/>
      <c r="W6" s="58"/>
      <c r="X6" s="58"/>
      <c r="Y6" s="58"/>
      <c r="Z6" s="58"/>
    </row>
    <row r="7" spans="1:26" ht="35.25" customHeight="1" thickTop="1" thickBot="1" x14ac:dyDescent="0.35">
      <c r="B7" s="544" t="s">
        <v>20</v>
      </c>
      <c r="C7" s="545"/>
      <c r="D7" s="545"/>
      <c r="E7" s="545"/>
      <c r="F7" s="545"/>
      <c r="G7" s="545"/>
      <c r="H7" s="545"/>
      <c r="I7" s="545"/>
      <c r="J7" s="545"/>
      <c r="K7" s="545"/>
      <c r="L7" s="545"/>
      <c r="M7" s="545"/>
      <c r="N7" s="546"/>
      <c r="O7" s="68"/>
      <c r="P7" s="60"/>
      <c r="Q7" s="60"/>
      <c r="R7" s="58"/>
      <c r="S7" s="58"/>
      <c r="T7" s="58"/>
      <c r="U7" s="58"/>
      <c r="V7" s="58"/>
      <c r="W7" s="58"/>
      <c r="X7" s="58"/>
      <c r="Y7" s="58"/>
      <c r="Z7" s="58"/>
    </row>
    <row r="8" spans="1:26" ht="35.25" customHeight="1" thickTop="1" thickBot="1" x14ac:dyDescent="0.35">
      <c r="B8" s="547" t="s">
        <v>96</v>
      </c>
      <c r="C8" s="548"/>
      <c r="D8" s="548"/>
      <c r="E8" s="548"/>
      <c r="F8" s="548"/>
      <c r="G8" s="548"/>
      <c r="H8" s="548"/>
      <c r="I8" s="548"/>
      <c r="J8" s="548"/>
      <c r="K8" s="548"/>
      <c r="L8" s="548"/>
      <c r="M8" s="548"/>
      <c r="N8" s="549"/>
      <c r="O8" s="68"/>
      <c r="P8" s="60"/>
      <c r="Q8" s="60"/>
      <c r="R8" s="58"/>
      <c r="S8" s="58"/>
      <c r="T8" s="58"/>
      <c r="U8" s="58"/>
      <c r="V8" s="58"/>
      <c r="W8" s="58"/>
      <c r="X8" s="58"/>
      <c r="Y8" s="58"/>
      <c r="Z8" s="58"/>
    </row>
    <row r="9" spans="1:26" ht="6" customHeight="1" thickTop="1" thickBot="1" x14ac:dyDescent="0.35">
      <c r="A9" s="6"/>
      <c r="B9" s="24"/>
      <c r="C9" s="24"/>
      <c r="D9" s="24"/>
      <c r="E9" s="24"/>
      <c r="F9" s="24"/>
      <c r="G9" s="24"/>
      <c r="H9" s="24"/>
      <c r="I9" s="24"/>
      <c r="J9" s="24"/>
      <c r="K9" s="24"/>
      <c r="L9" s="22"/>
      <c r="M9" s="11"/>
      <c r="N9" s="11"/>
      <c r="O9" s="69"/>
      <c r="P9" s="57"/>
      <c r="Q9" s="60"/>
      <c r="R9" s="58"/>
      <c r="S9" s="58"/>
      <c r="T9" s="58"/>
      <c r="U9" s="58"/>
      <c r="V9" s="58"/>
      <c r="W9" s="58"/>
      <c r="X9" s="58"/>
      <c r="Y9" s="58"/>
      <c r="Z9" s="58"/>
    </row>
    <row r="10" spans="1:26" ht="15.75" customHeight="1" thickTop="1" thickBot="1" x14ac:dyDescent="0.35">
      <c r="A10" s="15"/>
      <c r="B10" s="512" t="s">
        <v>89</v>
      </c>
      <c r="C10" s="513"/>
      <c r="D10" s="513"/>
      <c r="E10" s="513"/>
      <c r="F10" s="513"/>
      <c r="G10" s="74"/>
      <c r="H10" s="419"/>
      <c r="I10" s="420"/>
      <c r="J10" s="420"/>
      <c r="K10" s="420"/>
      <c r="L10" s="420"/>
      <c r="M10" s="420"/>
      <c r="N10" s="421"/>
      <c r="O10" s="67"/>
      <c r="P10" s="60"/>
      <c r="Q10" s="60"/>
      <c r="R10" s="58"/>
      <c r="S10" s="58"/>
      <c r="T10" s="58"/>
      <c r="U10" s="58"/>
      <c r="V10" s="58"/>
      <c r="W10" s="58"/>
      <c r="X10" s="58"/>
      <c r="Y10" s="58"/>
      <c r="Z10" s="58"/>
    </row>
    <row r="11" spans="1:26" ht="30.6" customHeight="1" thickTop="1" thickBot="1" x14ac:dyDescent="0.35">
      <c r="A11" s="15"/>
      <c r="B11" s="429" t="s">
        <v>88</v>
      </c>
      <c r="C11" s="430"/>
      <c r="D11" s="430"/>
      <c r="E11" s="431"/>
      <c r="F11" s="521" t="s">
        <v>21</v>
      </c>
      <c r="G11" s="522"/>
      <c r="H11" s="419"/>
      <c r="I11" s="420"/>
      <c r="J11" s="420"/>
      <c r="K11" s="420"/>
      <c r="L11" s="420"/>
      <c r="M11" s="420"/>
      <c r="N11" s="421"/>
      <c r="O11" s="67"/>
      <c r="P11" s="60"/>
      <c r="Q11" s="60"/>
      <c r="R11" s="58"/>
      <c r="S11" s="58"/>
      <c r="T11" s="58"/>
      <c r="U11" s="58"/>
      <c r="V11" s="58"/>
      <c r="W11" s="58"/>
      <c r="X11" s="58"/>
      <c r="Y11" s="58"/>
      <c r="Z11" s="58"/>
    </row>
    <row r="12" spans="1:26" ht="31.2" customHeight="1" thickTop="1" thickBot="1" x14ac:dyDescent="0.35">
      <c r="A12" s="7"/>
      <c r="B12" s="429" t="s">
        <v>88</v>
      </c>
      <c r="C12" s="430"/>
      <c r="D12" s="430"/>
      <c r="E12" s="431"/>
      <c r="F12" s="523" t="s">
        <v>22</v>
      </c>
      <c r="G12" s="524"/>
      <c r="H12" s="419"/>
      <c r="I12" s="420"/>
      <c r="J12" s="420"/>
      <c r="K12" s="420"/>
      <c r="L12" s="420"/>
      <c r="M12" s="420"/>
      <c r="N12" s="421"/>
      <c r="O12" s="73"/>
      <c r="P12" s="61"/>
      <c r="Q12" s="60"/>
      <c r="R12" s="58"/>
      <c r="S12" s="58"/>
      <c r="T12" s="58"/>
      <c r="U12" s="58"/>
      <c r="V12" s="58"/>
      <c r="W12" s="58"/>
      <c r="X12" s="58"/>
      <c r="Y12" s="58"/>
      <c r="Z12" s="58"/>
    </row>
    <row r="13" spans="1:26" ht="15.75" customHeight="1" thickTop="1" thickBot="1" x14ac:dyDescent="0.35">
      <c r="A13" s="10"/>
      <c r="B13" s="512" t="s">
        <v>87</v>
      </c>
      <c r="C13" s="513"/>
      <c r="D13" s="513"/>
      <c r="E13" s="513"/>
      <c r="F13" s="513"/>
      <c r="G13" s="74"/>
      <c r="H13" s="419"/>
      <c r="I13" s="420"/>
      <c r="J13" s="420"/>
      <c r="K13" s="420"/>
      <c r="L13" s="420"/>
      <c r="M13" s="420"/>
      <c r="N13" s="421"/>
      <c r="O13" s="66"/>
      <c r="P13" s="57"/>
      <c r="Q13" s="60"/>
      <c r="R13" s="58"/>
      <c r="S13" s="58"/>
      <c r="T13" s="58"/>
      <c r="U13" s="58"/>
      <c r="V13" s="58"/>
      <c r="W13" s="58"/>
      <c r="X13" s="58"/>
      <c r="Y13" s="58"/>
      <c r="Z13" s="58"/>
    </row>
    <row r="14" spans="1:26" ht="15.6" customHeight="1" thickTop="1" thickBot="1" x14ac:dyDescent="0.35">
      <c r="A14" s="16"/>
      <c r="B14" s="550"/>
      <c r="C14" s="551"/>
      <c r="D14" s="551"/>
      <c r="E14" s="551"/>
      <c r="F14" s="551"/>
      <c r="G14" s="551"/>
      <c r="H14" s="551"/>
      <c r="I14" s="551"/>
      <c r="J14" s="551"/>
      <c r="K14" s="551"/>
      <c r="L14" s="551"/>
      <c r="M14" s="551"/>
      <c r="N14" s="552"/>
      <c r="O14" s="69"/>
      <c r="P14" s="57"/>
      <c r="Q14" s="60"/>
      <c r="R14" s="58"/>
      <c r="S14" s="58"/>
      <c r="T14" s="58"/>
      <c r="U14" s="58"/>
      <c r="V14" s="58"/>
      <c r="W14" s="58"/>
      <c r="X14" s="58"/>
      <c r="Y14" s="58"/>
      <c r="Z14" s="58"/>
    </row>
    <row r="15" spans="1:26" ht="17.25" customHeight="1" thickTop="1" thickBot="1" x14ac:dyDescent="0.35">
      <c r="B15" s="437" t="s">
        <v>163</v>
      </c>
      <c r="C15" s="438"/>
      <c r="D15" s="438"/>
      <c r="E15" s="438"/>
      <c r="F15" s="438"/>
      <c r="G15" s="438"/>
      <c r="H15" s="438"/>
      <c r="I15" s="438"/>
      <c r="J15" s="438"/>
      <c r="K15" s="438"/>
      <c r="L15" s="438"/>
      <c r="M15" s="438"/>
      <c r="N15" s="438"/>
      <c r="O15" s="66"/>
      <c r="P15" s="57"/>
      <c r="Q15" s="60"/>
      <c r="R15" s="58"/>
      <c r="S15" s="58"/>
      <c r="T15" s="58"/>
      <c r="U15" s="58"/>
      <c r="V15" s="58"/>
      <c r="W15" s="58"/>
      <c r="X15" s="58"/>
      <c r="Y15" s="58"/>
      <c r="Z15" s="58"/>
    </row>
    <row r="16" spans="1:26" ht="28.95" customHeight="1" thickTop="1" thickBot="1" x14ac:dyDescent="0.35">
      <c r="A16" s="6"/>
      <c r="B16" s="24"/>
      <c r="C16" s="24"/>
      <c r="D16" s="24"/>
      <c r="E16" s="24"/>
      <c r="F16" s="24"/>
      <c r="G16" s="24"/>
      <c r="H16" s="24"/>
      <c r="I16" s="24"/>
      <c r="J16" s="424"/>
      <c r="K16" s="425"/>
      <c r="L16" s="425"/>
      <c r="M16" s="425"/>
      <c r="N16" s="426"/>
      <c r="O16" s="69"/>
      <c r="P16" s="57"/>
      <c r="Q16" s="60"/>
      <c r="R16" s="58"/>
      <c r="S16" s="58"/>
      <c r="T16" s="58"/>
      <c r="U16" s="58"/>
      <c r="V16" s="58"/>
      <c r="W16" s="58"/>
      <c r="X16" s="58"/>
      <c r="Y16" s="58"/>
      <c r="Z16" s="58"/>
    </row>
    <row r="17" spans="1:27" s="204" customFormat="1" ht="15.75" customHeight="1" thickTop="1" thickBot="1" x14ac:dyDescent="0.3">
      <c r="A17" s="179"/>
      <c r="B17" s="347" t="s">
        <v>2</v>
      </c>
      <c r="C17" s="566"/>
      <c r="D17" s="567"/>
      <c r="E17" s="567"/>
      <c r="F17" s="567"/>
      <c r="G17" s="567"/>
      <c r="H17" s="567"/>
      <c r="I17" s="567"/>
      <c r="J17" s="567"/>
      <c r="K17" s="567"/>
      <c r="L17" s="567"/>
      <c r="M17" s="568"/>
      <c r="N17" s="367"/>
      <c r="O17" s="201"/>
      <c r="P17" s="202"/>
      <c r="Q17" s="60"/>
      <c r="R17" s="203"/>
      <c r="S17" s="203"/>
      <c r="T17" s="203"/>
      <c r="U17" s="203"/>
      <c r="V17" s="203"/>
      <c r="W17" s="203"/>
      <c r="X17" s="203"/>
      <c r="Y17" s="203"/>
      <c r="Z17" s="203"/>
    </row>
    <row r="18" spans="1:27" s="204" customFormat="1" ht="15.75" customHeight="1" thickTop="1" thickBot="1" x14ac:dyDescent="0.3">
      <c r="A18" s="179"/>
      <c r="B18" s="347" t="s">
        <v>3</v>
      </c>
      <c r="C18" s="566"/>
      <c r="D18" s="567"/>
      <c r="E18" s="567"/>
      <c r="F18" s="567"/>
      <c r="G18" s="567"/>
      <c r="H18" s="567"/>
      <c r="I18" s="567"/>
      <c r="J18" s="567"/>
      <c r="K18" s="567"/>
      <c r="L18" s="567"/>
      <c r="M18" s="568"/>
      <c r="N18" s="367"/>
      <c r="O18" s="201"/>
      <c r="P18" s="202"/>
      <c r="Q18" s="60"/>
      <c r="R18" s="203"/>
      <c r="S18" s="203"/>
      <c r="T18" s="203"/>
      <c r="U18" s="203"/>
      <c r="V18" s="203"/>
      <c r="W18" s="203"/>
      <c r="X18" s="203"/>
      <c r="Y18" s="203"/>
      <c r="Z18" s="203"/>
    </row>
    <row r="19" spans="1:27" s="204" customFormat="1" ht="15.75" customHeight="1" thickTop="1" thickBot="1" x14ac:dyDescent="0.3">
      <c r="A19" s="179"/>
      <c r="B19" s="347" t="s">
        <v>5</v>
      </c>
      <c r="C19" s="566"/>
      <c r="D19" s="567"/>
      <c r="E19" s="567"/>
      <c r="F19" s="567"/>
      <c r="G19" s="567"/>
      <c r="H19" s="567"/>
      <c r="I19" s="567"/>
      <c r="J19" s="567"/>
      <c r="K19" s="567"/>
      <c r="L19" s="567"/>
      <c r="M19" s="568"/>
      <c r="N19" s="367"/>
      <c r="O19" s="201"/>
      <c r="P19" s="202"/>
      <c r="Q19" s="60"/>
      <c r="R19" s="203"/>
      <c r="S19" s="203"/>
      <c r="T19" s="203"/>
      <c r="U19" s="203"/>
      <c r="V19" s="203"/>
      <c r="W19" s="203"/>
      <c r="X19" s="203"/>
      <c r="Y19" s="203"/>
      <c r="Z19" s="203"/>
    </row>
    <row r="20" spans="1:27" s="204" customFormat="1" ht="15.75" customHeight="1" thickTop="1" thickBot="1" x14ac:dyDescent="0.3">
      <c r="A20" s="179"/>
      <c r="B20" s="348" t="s">
        <v>4</v>
      </c>
      <c r="C20" s="566"/>
      <c r="D20" s="567"/>
      <c r="E20" s="567"/>
      <c r="F20" s="567"/>
      <c r="G20" s="567"/>
      <c r="H20" s="567"/>
      <c r="I20" s="567"/>
      <c r="J20" s="567"/>
      <c r="K20" s="567"/>
      <c r="L20" s="567"/>
      <c r="M20" s="568"/>
      <c r="N20" s="367"/>
      <c r="O20" s="201"/>
      <c r="P20" s="202"/>
      <c r="Q20" s="60"/>
      <c r="R20" s="203"/>
      <c r="S20" s="203"/>
      <c r="T20" s="203"/>
      <c r="U20" s="203"/>
      <c r="V20" s="203"/>
      <c r="W20" s="203"/>
      <c r="X20" s="203"/>
      <c r="Y20" s="203"/>
      <c r="Z20" s="203"/>
    </row>
    <row r="21" spans="1:27" ht="6" customHeight="1" thickTop="1" thickBot="1" x14ac:dyDescent="0.35">
      <c r="A21" s="6"/>
      <c r="B21" s="24"/>
      <c r="C21" s="343"/>
      <c r="D21" s="343"/>
      <c r="E21" s="343"/>
      <c r="F21" s="343"/>
      <c r="G21" s="343"/>
      <c r="H21" s="343"/>
      <c r="I21" s="343"/>
      <c r="J21" s="343"/>
      <c r="K21" s="343"/>
      <c r="L21" s="344"/>
      <c r="M21" s="204"/>
      <c r="N21" s="11"/>
      <c r="O21" s="69"/>
      <c r="P21" s="57"/>
      <c r="Q21" s="60"/>
      <c r="R21" s="58"/>
      <c r="S21" s="58"/>
      <c r="T21" s="58"/>
      <c r="U21" s="58"/>
      <c r="V21" s="58"/>
      <c r="W21" s="58"/>
      <c r="X21" s="58"/>
      <c r="Y21" s="58"/>
      <c r="Z21" s="58"/>
    </row>
    <row r="22" spans="1:27" s="204" customFormat="1" ht="15.75" customHeight="1" thickTop="1" thickBot="1" x14ac:dyDescent="0.3">
      <c r="A22" s="167"/>
      <c r="C22" s="432" t="s">
        <v>23</v>
      </c>
      <c r="D22" s="432"/>
      <c r="E22" s="432"/>
      <c r="F22" s="432"/>
      <c r="G22" s="432"/>
      <c r="H22" s="432"/>
      <c r="I22" s="432"/>
      <c r="J22" s="432"/>
      <c r="K22" s="432"/>
      <c r="L22" s="432"/>
      <c r="M22" s="432"/>
      <c r="N22" s="323"/>
      <c r="O22" s="241"/>
      <c r="P22" s="241"/>
      <c r="Q22" s="241"/>
      <c r="R22" s="241"/>
      <c r="S22" s="203"/>
      <c r="T22" s="203"/>
      <c r="U22" s="203"/>
      <c r="V22" s="203"/>
      <c r="W22" s="203"/>
      <c r="X22" s="203"/>
      <c r="Y22" s="203"/>
      <c r="Z22" s="203"/>
    </row>
    <row r="23" spans="1:27" s="204" customFormat="1" ht="15.75" customHeight="1" thickTop="1" thickBot="1" x14ac:dyDescent="0.3">
      <c r="A23" s="167"/>
      <c r="B23" s="345" t="s">
        <v>149</v>
      </c>
      <c r="C23" s="566"/>
      <c r="D23" s="567"/>
      <c r="E23" s="567"/>
      <c r="F23" s="567"/>
      <c r="G23" s="567"/>
      <c r="H23" s="567"/>
      <c r="I23" s="567"/>
      <c r="J23" s="567"/>
      <c r="K23" s="567"/>
      <c r="L23" s="567"/>
      <c r="M23" s="568"/>
      <c r="N23" s="241"/>
      <c r="O23" s="241"/>
      <c r="P23" s="241"/>
      <c r="Q23" s="241"/>
      <c r="R23" s="241"/>
      <c r="S23" s="203"/>
      <c r="T23" s="203"/>
      <c r="U23" s="203"/>
      <c r="V23" s="203"/>
      <c r="W23" s="203"/>
      <c r="X23" s="203"/>
      <c r="Y23" s="203"/>
      <c r="Z23" s="203"/>
    </row>
    <row r="24" spans="1:27" s="204" customFormat="1" ht="27.75" customHeight="1" thickTop="1" thickBot="1" x14ac:dyDescent="0.3">
      <c r="A24" s="167"/>
      <c r="B24" s="320" t="s">
        <v>24</v>
      </c>
      <c r="C24" s="566"/>
      <c r="D24" s="567"/>
      <c r="E24" s="567"/>
      <c r="F24" s="567"/>
      <c r="G24" s="567"/>
      <c r="H24" s="567"/>
      <c r="I24" s="567"/>
      <c r="J24" s="567"/>
      <c r="K24" s="567"/>
      <c r="L24" s="567"/>
      <c r="M24" s="568"/>
      <c r="O24" s="241"/>
      <c r="P24" s="241"/>
      <c r="Q24" s="241"/>
      <c r="R24" s="241"/>
      <c r="S24" s="203"/>
      <c r="T24" s="203"/>
      <c r="U24" s="203"/>
      <c r="V24" s="203"/>
      <c r="W24" s="203"/>
      <c r="X24" s="203"/>
      <c r="Y24" s="203"/>
      <c r="Z24" s="203"/>
    </row>
    <row r="25" spans="1:27" s="204" customFormat="1" ht="27.75" customHeight="1" thickTop="1" thickBot="1" x14ac:dyDescent="0.3">
      <c r="A25" s="167"/>
      <c r="B25" s="322" t="s">
        <v>150</v>
      </c>
      <c r="C25" s="566"/>
      <c r="D25" s="567"/>
      <c r="E25" s="567"/>
      <c r="F25" s="567"/>
      <c r="G25" s="567"/>
      <c r="H25" s="567"/>
      <c r="I25" s="567"/>
      <c r="J25" s="567"/>
      <c r="K25" s="567"/>
      <c r="L25" s="567"/>
      <c r="M25" s="568"/>
      <c r="O25" s="205"/>
      <c r="P25" s="202"/>
      <c r="Q25" s="60"/>
      <c r="R25" s="203"/>
      <c r="S25" s="203"/>
      <c r="T25" s="203"/>
      <c r="U25" s="203"/>
      <c r="V25" s="203"/>
      <c r="W25" s="203"/>
      <c r="X25" s="203"/>
      <c r="Y25" s="203"/>
      <c r="Z25" s="203"/>
    </row>
    <row r="26" spans="1:27" s="204" customFormat="1" ht="15.75" customHeight="1" thickTop="1" thickBot="1" x14ac:dyDescent="0.3">
      <c r="A26" s="167"/>
      <c r="B26" s="320" t="s">
        <v>25</v>
      </c>
      <c r="C26" s="566"/>
      <c r="D26" s="567"/>
      <c r="E26" s="567"/>
      <c r="F26" s="567"/>
      <c r="G26" s="567"/>
      <c r="H26" s="567"/>
      <c r="I26" s="567"/>
      <c r="J26" s="567"/>
      <c r="K26" s="567"/>
      <c r="L26" s="567"/>
      <c r="M26" s="568"/>
      <c r="O26" s="205"/>
      <c r="P26" s="202"/>
      <c r="Q26" s="60"/>
      <c r="R26" s="203"/>
      <c r="S26" s="203"/>
      <c r="T26" s="203"/>
      <c r="U26" s="203"/>
      <c r="V26" s="203"/>
      <c r="W26" s="203"/>
      <c r="X26" s="203"/>
      <c r="Y26" s="203"/>
      <c r="Z26" s="203"/>
    </row>
    <row r="27" spans="1:27" s="204" customFormat="1" ht="15.75" customHeight="1" thickTop="1" thickBot="1" x14ac:dyDescent="0.3">
      <c r="A27" s="167"/>
      <c r="B27" s="320" t="s">
        <v>26</v>
      </c>
      <c r="C27" s="566"/>
      <c r="D27" s="567"/>
      <c r="E27" s="567"/>
      <c r="F27" s="567"/>
      <c r="G27" s="567"/>
      <c r="H27" s="567"/>
      <c r="I27" s="567"/>
      <c r="J27" s="567"/>
      <c r="K27" s="567"/>
      <c r="L27" s="567"/>
      <c r="M27" s="568"/>
      <c r="O27" s="205"/>
      <c r="P27" s="202"/>
      <c r="Q27" s="60"/>
      <c r="R27" s="203"/>
      <c r="S27" s="203"/>
      <c r="T27" s="203"/>
      <c r="U27" s="203"/>
      <c r="V27" s="203"/>
      <c r="W27" s="203"/>
      <c r="X27" s="203"/>
      <c r="Y27" s="203"/>
      <c r="Z27" s="203"/>
    </row>
    <row r="28" spans="1:27" s="204" customFormat="1" ht="15.75" customHeight="1" thickTop="1" thickBot="1" x14ac:dyDescent="0.3">
      <c r="A28" s="167"/>
      <c r="B28" s="320" t="s">
        <v>27</v>
      </c>
      <c r="C28" s="566"/>
      <c r="D28" s="567"/>
      <c r="E28" s="567"/>
      <c r="F28" s="567"/>
      <c r="G28" s="567"/>
      <c r="H28" s="567"/>
      <c r="I28" s="567"/>
      <c r="J28" s="567"/>
      <c r="K28" s="567"/>
      <c r="L28" s="567"/>
      <c r="M28" s="568"/>
      <c r="O28" s="205"/>
      <c r="P28" s="202"/>
      <c r="Q28" s="60"/>
      <c r="R28" s="203"/>
      <c r="S28" s="203"/>
      <c r="T28" s="203"/>
      <c r="U28" s="203"/>
      <c r="V28" s="203"/>
      <c r="W28" s="203"/>
      <c r="X28" s="203"/>
      <c r="Y28" s="203"/>
      <c r="Z28" s="203"/>
    </row>
    <row r="29" spans="1:27" s="204" customFormat="1" ht="15.75" customHeight="1" thickTop="1" thickBot="1" x14ac:dyDescent="0.3">
      <c r="A29" s="167"/>
      <c r="B29" s="346" t="s">
        <v>28</v>
      </c>
      <c r="C29" s="566"/>
      <c r="D29" s="567"/>
      <c r="E29" s="567"/>
      <c r="F29" s="567"/>
      <c r="G29" s="567"/>
      <c r="H29" s="567"/>
      <c r="I29" s="567"/>
      <c r="J29" s="567"/>
      <c r="K29" s="567"/>
      <c r="L29" s="567"/>
      <c r="M29" s="568"/>
      <c r="O29" s="205"/>
      <c r="P29" s="202"/>
      <c r="Q29" s="60"/>
      <c r="R29" s="203"/>
      <c r="S29" s="203"/>
      <c r="T29" s="203"/>
      <c r="U29" s="203"/>
      <c r="V29" s="203"/>
      <c r="W29" s="203"/>
      <c r="X29" s="203"/>
      <c r="Y29" s="203"/>
      <c r="Z29" s="203"/>
    </row>
    <row r="30" spans="1:27" ht="6" customHeight="1" thickTop="1" thickBot="1" x14ac:dyDescent="0.35">
      <c r="A30" s="6"/>
      <c r="B30" s="24"/>
      <c r="C30" s="24"/>
      <c r="D30" s="24"/>
      <c r="E30" s="24"/>
      <c r="F30" s="24"/>
      <c r="G30" s="24"/>
      <c r="H30" s="24"/>
      <c r="I30" s="24"/>
      <c r="J30" s="24"/>
      <c r="K30" s="24"/>
      <c r="L30" s="22"/>
      <c r="M30" s="11"/>
      <c r="N30" s="11"/>
      <c r="O30" s="69"/>
      <c r="P30" s="57"/>
      <c r="Q30" s="60"/>
      <c r="R30" s="58"/>
      <c r="S30" s="58"/>
      <c r="T30" s="58"/>
      <c r="U30" s="58"/>
      <c r="V30" s="58"/>
      <c r="W30" s="58"/>
      <c r="X30" s="58"/>
      <c r="Y30" s="58"/>
      <c r="Z30" s="58"/>
    </row>
    <row r="31" spans="1:27" s="293" customFormat="1" ht="15" customHeight="1" thickTop="1" thickBot="1" x14ac:dyDescent="0.3">
      <c r="A31" s="142"/>
      <c r="B31" s="437" t="s">
        <v>126</v>
      </c>
      <c r="C31" s="438"/>
      <c r="D31" s="438"/>
      <c r="E31" s="438"/>
      <c r="F31" s="438"/>
      <c r="G31" s="438"/>
      <c r="H31" s="438"/>
      <c r="I31" s="438"/>
      <c r="J31" s="438"/>
      <c r="K31" s="438"/>
      <c r="L31" s="438"/>
      <c r="M31" s="438"/>
      <c r="N31" s="438"/>
      <c r="O31" s="143"/>
      <c r="P31" s="143"/>
      <c r="Q31" s="143"/>
      <c r="R31" s="144"/>
      <c r="S31" s="144"/>
      <c r="T31" s="144"/>
      <c r="U31" s="144"/>
      <c r="V31" s="144"/>
      <c r="W31" s="144"/>
      <c r="X31" s="144"/>
      <c r="Y31" s="144"/>
      <c r="Z31" s="144"/>
      <c r="AA31" s="144"/>
    </row>
    <row r="32" spans="1:27" ht="6" customHeight="1" thickTop="1" thickBot="1" x14ac:dyDescent="0.35">
      <c r="A32" s="6"/>
      <c r="B32" s="24"/>
      <c r="C32" s="24"/>
      <c r="D32" s="24"/>
      <c r="E32" s="24"/>
      <c r="F32" s="24"/>
      <c r="G32" s="24"/>
      <c r="H32" s="24"/>
      <c r="I32" s="24"/>
      <c r="J32" s="24"/>
      <c r="K32" s="24"/>
      <c r="L32" s="22" t="str">
        <f>" "</f>
        <v xml:space="preserve"> </v>
      </c>
      <c r="M32" s="11"/>
      <c r="N32" s="11"/>
      <c r="O32" s="69"/>
      <c r="P32" s="57"/>
      <c r="Q32" s="60"/>
      <c r="R32" s="58"/>
      <c r="S32" s="58"/>
      <c r="T32" s="58"/>
      <c r="U32" s="58"/>
      <c r="V32" s="58"/>
      <c r="W32" s="58"/>
      <c r="X32" s="58"/>
      <c r="Y32" s="58"/>
      <c r="Z32" s="58"/>
    </row>
    <row r="33" spans="1:27" s="293" customFormat="1" ht="21" customHeight="1" thickTop="1" thickBot="1" x14ac:dyDescent="0.3">
      <c r="A33" s="152"/>
      <c r="B33" s="569" t="s">
        <v>45</v>
      </c>
      <c r="C33" s="570"/>
      <c r="D33" s="439"/>
      <c r="E33" s="440"/>
      <c r="F33" s="440"/>
      <c r="G33" s="440"/>
      <c r="H33" s="440"/>
      <c r="I33" s="440"/>
      <c r="J33" s="440"/>
      <c r="K33" s="440"/>
      <c r="L33" s="441"/>
      <c r="M33" s="158"/>
      <c r="N33" s="143"/>
      <c r="O33" s="143"/>
      <c r="P33" s="143"/>
      <c r="Q33" s="143"/>
      <c r="R33" s="144"/>
      <c r="S33" s="144"/>
      <c r="T33" s="144"/>
      <c r="U33" s="144"/>
      <c r="V33" s="144"/>
      <c r="W33" s="144"/>
      <c r="X33" s="144"/>
      <c r="Y33" s="144"/>
      <c r="Z33" s="144"/>
      <c r="AA33" s="144"/>
    </row>
    <row r="34" spans="1:27" s="293" customFormat="1" ht="15" customHeight="1" thickTop="1" thickBot="1" x14ac:dyDescent="0.3">
      <c r="A34" s="152"/>
      <c r="B34" s="422" t="s">
        <v>47</v>
      </c>
      <c r="C34" s="423"/>
      <c r="D34" s="448"/>
      <c r="E34" s="449"/>
      <c r="F34" s="449"/>
      <c r="G34" s="449"/>
      <c r="H34" s="449"/>
      <c r="I34" s="449"/>
      <c r="J34" s="449"/>
      <c r="K34" s="449"/>
      <c r="L34" s="449"/>
      <c r="M34" s="284"/>
      <c r="N34" s="143"/>
      <c r="O34" s="143"/>
      <c r="P34" s="143"/>
      <c r="Q34" s="143"/>
      <c r="R34" s="144"/>
      <c r="S34" s="144"/>
      <c r="T34" s="144"/>
      <c r="U34" s="144"/>
      <c r="V34" s="144"/>
      <c r="W34" s="144"/>
      <c r="X34" s="144"/>
      <c r="Y34" s="144"/>
      <c r="Z34" s="144"/>
      <c r="AA34" s="144"/>
    </row>
    <row r="35" spans="1:27" s="293" customFormat="1" ht="15" customHeight="1" thickTop="1" thickBot="1" x14ac:dyDescent="0.3">
      <c r="A35" s="152"/>
      <c r="B35" s="422" t="s">
        <v>35</v>
      </c>
      <c r="C35" s="423"/>
      <c r="D35" s="450"/>
      <c r="E35" s="451"/>
      <c r="F35" s="451"/>
      <c r="G35" s="451"/>
      <c r="H35" s="451"/>
      <c r="I35" s="451"/>
      <c r="J35" s="451"/>
      <c r="K35" s="451"/>
      <c r="L35" s="452"/>
      <c r="M35" s="158"/>
      <c r="N35" s="143"/>
      <c r="O35" s="143"/>
      <c r="P35" s="143"/>
      <c r="Q35" s="144"/>
      <c r="R35" s="144"/>
      <c r="S35" s="144"/>
      <c r="T35" s="144"/>
      <c r="U35" s="144"/>
      <c r="V35" s="144"/>
      <c r="W35" s="144"/>
      <c r="X35" s="144"/>
      <c r="Y35" s="144"/>
      <c r="Z35" s="144"/>
    </row>
    <row r="36" spans="1:27" s="293" customFormat="1" ht="15" customHeight="1" thickTop="1" thickBot="1" x14ac:dyDescent="0.3">
      <c r="A36" s="159"/>
      <c r="B36" s="422" t="s">
        <v>48</v>
      </c>
      <c r="C36" s="423"/>
      <c r="D36" s="453"/>
      <c r="E36" s="454"/>
      <c r="F36" s="454"/>
      <c r="G36" s="454"/>
      <c r="H36" s="454"/>
      <c r="I36" s="454"/>
      <c r="J36" s="454"/>
      <c r="K36" s="454"/>
      <c r="L36" s="455"/>
      <c r="M36" s="203"/>
      <c r="N36" s="203"/>
      <c r="O36" s="203"/>
      <c r="P36" s="204" t="s">
        <v>36</v>
      </c>
      <c r="Q36" s="158"/>
      <c r="R36" s="143"/>
      <c r="S36" s="143"/>
      <c r="T36" s="143"/>
      <c r="U36" s="144"/>
      <c r="V36" s="144"/>
      <c r="W36" s="144"/>
      <c r="X36" s="144"/>
      <c r="Y36" s="144"/>
      <c r="Z36" s="144"/>
      <c r="AA36" s="144"/>
    </row>
    <row r="37" spans="1:27" ht="16.5" customHeight="1" thickTop="1" thickBot="1" x14ac:dyDescent="0.35">
      <c r="A37" s="6"/>
      <c r="B37" s="422"/>
      <c r="C37" s="433"/>
      <c r="D37" s="436"/>
      <c r="E37" s="436"/>
      <c r="F37" s="324"/>
      <c r="G37" s="24"/>
      <c r="H37" s="24"/>
      <c r="I37" s="24"/>
      <c r="J37" s="24"/>
      <c r="K37" s="24"/>
      <c r="L37" s="22"/>
      <c r="M37" s="11"/>
      <c r="N37" s="11"/>
      <c r="O37" s="69"/>
      <c r="P37" s="57" t="s">
        <v>37</v>
      </c>
      <c r="Q37" s="60"/>
      <c r="R37" s="58"/>
      <c r="S37" s="58"/>
      <c r="T37" s="58"/>
      <c r="U37" s="58"/>
      <c r="V37" s="58"/>
      <c r="W37" s="58"/>
      <c r="X37" s="58"/>
      <c r="Y37" s="58"/>
      <c r="Z37" s="58"/>
    </row>
    <row r="38" spans="1:27" s="293" customFormat="1" ht="15" customHeight="1" thickTop="1" thickBot="1" x14ac:dyDescent="0.3">
      <c r="A38" s="142"/>
      <c r="B38" s="437" t="s">
        <v>127</v>
      </c>
      <c r="C38" s="438"/>
      <c r="D38" s="438"/>
      <c r="E38" s="438"/>
      <c r="F38" s="438"/>
      <c r="G38" s="438"/>
      <c r="H38" s="438"/>
      <c r="I38" s="438"/>
      <c r="J38" s="438"/>
      <c r="K38" s="438"/>
      <c r="L38" s="438"/>
      <c r="M38" s="438"/>
      <c r="N38" s="438"/>
      <c r="P38" s="204" t="s">
        <v>38</v>
      </c>
      <c r="Q38" s="158" t="s">
        <v>40</v>
      </c>
      <c r="R38" s="143"/>
      <c r="S38" s="143"/>
      <c r="T38" s="143"/>
      <c r="U38" s="144"/>
      <c r="V38" s="144"/>
      <c r="W38" s="144"/>
      <c r="X38" s="144"/>
      <c r="Y38" s="144"/>
      <c r="Z38" s="144"/>
      <c r="AA38" s="144"/>
    </row>
    <row r="39" spans="1:27" ht="19.05" customHeight="1" thickTop="1" thickBot="1" x14ac:dyDescent="0.35">
      <c r="A39" s="6"/>
      <c r="B39" s="24"/>
      <c r="C39" s="24"/>
      <c r="D39" s="24"/>
      <c r="E39" s="24"/>
      <c r="F39" s="24"/>
      <c r="G39" s="24"/>
      <c r="H39" s="24"/>
      <c r="I39" s="24"/>
      <c r="J39" s="24"/>
      <c r="K39" s="24"/>
      <c r="L39" s="22"/>
      <c r="M39" s="11"/>
      <c r="N39" s="11"/>
      <c r="O39" s="69"/>
      <c r="P39" s="57" t="s">
        <v>92</v>
      </c>
      <c r="Q39" s="60" t="s">
        <v>41</v>
      </c>
      <c r="R39" s="58"/>
      <c r="S39" s="58"/>
      <c r="T39" s="58"/>
      <c r="U39" s="58"/>
      <c r="V39" s="58"/>
      <c r="W39" s="58"/>
      <c r="X39" s="58"/>
      <c r="Y39" s="58"/>
      <c r="Z39" s="58"/>
    </row>
    <row r="40" spans="1:27" s="293" customFormat="1" ht="15" customHeight="1" thickTop="1" thickBot="1" x14ac:dyDescent="0.3">
      <c r="A40" s="152"/>
      <c r="B40" s="422" t="s">
        <v>39</v>
      </c>
      <c r="C40" s="423"/>
      <c r="D40" s="445"/>
      <c r="E40" s="446"/>
      <c r="F40" s="446"/>
      <c r="G40" s="446"/>
      <c r="H40" s="446"/>
      <c r="I40" s="446"/>
      <c r="J40" s="446"/>
      <c r="K40" s="447"/>
      <c r="L40" s="158"/>
      <c r="M40" s="143"/>
      <c r="N40" s="143"/>
      <c r="O40" s="143"/>
      <c r="P40" s="279" t="s">
        <v>142</v>
      </c>
      <c r="Q40" s="158"/>
      <c r="R40" s="143"/>
      <c r="S40" s="143"/>
      <c r="T40" s="143"/>
      <c r="U40" s="144"/>
      <c r="V40" s="144"/>
      <c r="W40" s="144"/>
      <c r="X40" s="144"/>
      <c r="Y40" s="144"/>
      <c r="Z40" s="144"/>
      <c r="AA40" s="144"/>
    </row>
    <row r="41" spans="1:27" s="293" customFormat="1" ht="15" customHeight="1" thickTop="1" thickBot="1" x14ac:dyDescent="0.3">
      <c r="A41" s="152"/>
      <c r="B41" s="422" t="s">
        <v>2</v>
      </c>
      <c r="C41" s="423"/>
      <c r="D41" s="439"/>
      <c r="E41" s="440"/>
      <c r="F41" s="440"/>
      <c r="G41" s="440"/>
      <c r="H41" s="440"/>
      <c r="I41" s="440"/>
      <c r="J41" s="440"/>
      <c r="K41" s="441"/>
      <c r="L41" s="158"/>
      <c r="M41" s="158"/>
      <c r="N41" s="143"/>
      <c r="O41" s="143"/>
      <c r="P41" s="204" t="s">
        <v>93</v>
      </c>
      <c r="Q41" s="158"/>
      <c r="R41" s="143"/>
      <c r="S41" s="143"/>
      <c r="T41" s="143"/>
      <c r="U41" s="144"/>
      <c r="V41" s="144"/>
      <c r="W41" s="144"/>
      <c r="X41" s="144"/>
      <c r="Y41" s="144"/>
      <c r="Z41" s="144"/>
      <c r="AA41" s="144"/>
    </row>
    <row r="42" spans="1:27" s="293" customFormat="1" ht="15" customHeight="1" thickTop="1" thickBot="1" x14ac:dyDescent="0.3">
      <c r="A42" s="152"/>
      <c r="B42" s="422" t="s">
        <v>3</v>
      </c>
      <c r="C42" s="423"/>
      <c r="D42" s="439"/>
      <c r="E42" s="440"/>
      <c r="F42" s="440"/>
      <c r="G42" s="440"/>
      <c r="H42" s="440"/>
      <c r="I42" s="440"/>
      <c r="J42" s="440"/>
      <c r="K42" s="441"/>
      <c r="L42" s="158"/>
      <c r="M42" s="143"/>
      <c r="N42" s="143"/>
      <c r="O42" s="143"/>
      <c r="P42" s="204" t="s">
        <v>162</v>
      </c>
      <c r="Q42" s="158"/>
      <c r="R42" s="143"/>
      <c r="S42" s="143"/>
      <c r="T42" s="143"/>
      <c r="U42" s="144"/>
      <c r="V42" s="144"/>
      <c r="W42" s="144"/>
      <c r="X42" s="144"/>
      <c r="Y42" s="144"/>
      <c r="Z42" s="144"/>
      <c r="AA42" s="144"/>
    </row>
    <row r="43" spans="1:27" s="293" customFormat="1" ht="15" customHeight="1" thickTop="1" thickBot="1" x14ac:dyDescent="0.3">
      <c r="A43" s="152"/>
      <c r="B43" s="422" t="s">
        <v>34</v>
      </c>
      <c r="C43" s="423"/>
      <c r="D43" s="439"/>
      <c r="E43" s="440"/>
      <c r="F43" s="440"/>
      <c r="G43" s="440"/>
      <c r="H43" s="440"/>
      <c r="I43" s="440"/>
      <c r="J43" s="440"/>
      <c r="K43" s="441"/>
      <c r="L43" s="158"/>
      <c r="M43" s="143"/>
      <c r="N43" s="143"/>
      <c r="O43" s="143"/>
      <c r="P43" s="204" t="s">
        <v>108</v>
      </c>
      <c r="Q43" s="143"/>
      <c r="R43" s="143"/>
      <c r="S43" s="143"/>
      <c r="T43" s="143"/>
      <c r="U43" s="144"/>
      <c r="V43" s="144"/>
      <c r="W43" s="144"/>
      <c r="X43" s="144"/>
      <c r="Y43" s="144"/>
      <c r="Z43" s="144"/>
      <c r="AA43" s="144"/>
    </row>
    <row r="44" spans="1:27" s="293" customFormat="1" ht="15" customHeight="1" thickTop="1" thickBot="1" x14ac:dyDescent="0.3">
      <c r="A44" s="152"/>
      <c r="B44" s="422" t="s">
        <v>5</v>
      </c>
      <c r="C44" s="423"/>
      <c r="D44" s="439"/>
      <c r="E44" s="440"/>
      <c r="F44" s="440"/>
      <c r="G44" s="440"/>
      <c r="H44" s="440"/>
      <c r="I44" s="440"/>
      <c r="J44" s="440"/>
      <c r="K44" s="441"/>
      <c r="L44" s="158"/>
      <c r="M44" s="143"/>
      <c r="N44" s="143"/>
      <c r="O44" s="143"/>
      <c r="P44" s="240" t="s">
        <v>109</v>
      </c>
      <c r="Q44" s="143"/>
      <c r="R44" s="143"/>
      <c r="S44" s="143"/>
      <c r="T44" s="143"/>
      <c r="U44" s="144"/>
      <c r="V44" s="144"/>
      <c r="W44" s="144"/>
      <c r="X44" s="144"/>
      <c r="Y44" s="144"/>
      <c r="Z44" s="144"/>
      <c r="AA44" s="144"/>
    </row>
    <row r="45" spans="1:27" s="293" customFormat="1" ht="15" customHeight="1" thickTop="1" thickBot="1" x14ac:dyDescent="0.3">
      <c r="A45" s="152"/>
      <c r="B45" s="422" t="s">
        <v>4</v>
      </c>
      <c r="C45" s="423"/>
      <c r="D45" s="442"/>
      <c r="E45" s="443"/>
      <c r="F45" s="443"/>
      <c r="G45" s="443"/>
      <c r="H45" s="443"/>
      <c r="I45" s="443"/>
      <c r="J45" s="443"/>
      <c r="K45" s="444"/>
      <c r="L45" s="158"/>
      <c r="M45" s="143"/>
      <c r="N45" s="143"/>
      <c r="O45" s="143"/>
      <c r="P45" s="57"/>
      <c r="Q45" s="143"/>
      <c r="R45" s="143"/>
      <c r="S45" s="143"/>
      <c r="T45" s="143"/>
      <c r="U45" s="144"/>
      <c r="V45" s="144"/>
      <c r="W45" s="144"/>
      <c r="X45" s="144"/>
      <c r="Y45" s="144"/>
      <c r="Z45" s="144"/>
      <c r="AA45" s="144"/>
    </row>
    <row r="46" spans="1:27" ht="6" customHeight="1" thickTop="1" thickBot="1" x14ac:dyDescent="0.35">
      <c r="A46" s="6"/>
      <c r="B46" s="434"/>
      <c r="C46" s="435"/>
      <c r="D46" s="325"/>
      <c r="E46" s="24"/>
      <c r="F46" s="24"/>
      <c r="G46" s="24"/>
      <c r="H46" s="24"/>
      <c r="I46" s="24"/>
      <c r="J46" s="24"/>
      <c r="K46" s="24"/>
      <c r="L46" s="22"/>
      <c r="M46" s="11"/>
      <c r="N46" s="11"/>
      <c r="O46" s="69"/>
      <c r="P46" s="57"/>
      <c r="Q46" s="60"/>
      <c r="R46" s="58"/>
      <c r="S46" s="58"/>
      <c r="T46" s="58"/>
      <c r="U46" s="58"/>
      <c r="V46" s="58"/>
      <c r="W46" s="58"/>
      <c r="X46" s="58"/>
      <c r="Y46" s="58"/>
      <c r="Z46" s="58"/>
    </row>
    <row r="47" spans="1:27" ht="17.25" customHeight="1" thickTop="1" thickBot="1" x14ac:dyDescent="0.35">
      <c r="B47" s="437" t="s">
        <v>11</v>
      </c>
      <c r="C47" s="438"/>
      <c r="D47" s="438"/>
      <c r="E47" s="438"/>
      <c r="F47" s="438"/>
      <c r="G47" s="438"/>
      <c r="H47" s="438"/>
      <c r="I47" s="438"/>
      <c r="J47" s="438"/>
      <c r="K47" s="438"/>
      <c r="L47" s="438"/>
      <c r="M47" s="438"/>
      <c r="N47" s="438"/>
      <c r="O47" s="66"/>
      <c r="P47" s="57"/>
      <c r="Q47" s="60"/>
      <c r="R47" s="58"/>
      <c r="S47" s="58"/>
      <c r="T47" s="58"/>
      <c r="U47" s="58"/>
      <c r="V47" s="58"/>
      <c r="W47" s="58"/>
      <c r="X47" s="58"/>
      <c r="Y47" s="58"/>
      <c r="Z47" s="58"/>
    </row>
    <row r="48" spans="1:27" ht="3.75" customHeight="1" thickTop="1" thickBot="1" x14ac:dyDescent="0.35">
      <c r="A48" s="10"/>
      <c r="B48" s="9"/>
      <c r="C48" s="9"/>
      <c r="D48" s="9"/>
      <c r="E48" s="9"/>
      <c r="F48" s="9"/>
      <c r="G48" s="9"/>
      <c r="H48" s="9"/>
      <c r="I48" s="9"/>
      <c r="J48" s="9"/>
      <c r="K48" s="9"/>
      <c r="L48" s="9"/>
      <c r="M48" s="14"/>
      <c r="N48" s="14"/>
      <c r="O48" s="69"/>
      <c r="P48" s="202"/>
      <c r="Q48" s="60"/>
      <c r="R48" s="58"/>
      <c r="S48" s="58"/>
      <c r="T48" s="58"/>
      <c r="U48" s="58"/>
      <c r="V48" s="58"/>
      <c r="W48" s="58"/>
      <c r="X48" s="58"/>
      <c r="Y48" s="58"/>
      <c r="Z48" s="58"/>
    </row>
    <row r="49" spans="1:26" s="204" customFormat="1" ht="15.75" customHeight="1" thickTop="1" thickBot="1" x14ac:dyDescent="0.3">
      <c r="A49" s="167"/>
      <c r="B49" s="553" t="s">
        <v>12</v>
      </c>
      <c r="C49" s="542"/>
      <c r="D49" s="542"/>
      <c r="E49" s="542"/>
      <c r="F49" s="542"/>
      <c r="G49" s="542"/>
      <c r="H49" s="542"/>
      <c r="I49" s="541" t="s">
        <v>6</v>
      </c>
      <c r="J49" s="542"/>
      <c r="K49" s="541" t="s">
        <v>7</v>
      </c>
      <c r="L49" s="542"/>
      <c r="M49" s="541" t="s">
        <v>8</v>
      </c>
      <c r="N49" s="543"/>
      <c r="O49" s="205"/>
      <c r="P49" s="202"/>
      <c r="Q49" s="60"/>
      <c r="R49" s="203"/>
      <c r="S49" s="203"/>
      <c r="T49" s="203"/>
      <c r="U49" s="203"/>
      <c r="V49" s="203"/>
      <c r="W49" s="203"/>
      <c r="X49" s="203"/>
      <c r="Y49" s="203"/>
      <c r="Z49" s="203"/>
    </row>
    <row r="50" spans="1:26" s="204" customFormat="1" ht="15.75" customHeight="1" thickTop="1" thickBot="1" x14ac:dyDescent="0.3">
      <c r="A50" s="167"/>
      <c r="B50" s="556" t="s">
        <v>13</v>
      </c>
      <c r="C50" s="557"/>
      <c r="D50" s="557"/>
      <c r="E50" s="557"/>
      <c r="F50" s="557"/>
      <c r="G50" s="557"/>
      <c r="H50" s="557"/>
      <c r="I50" s="533">
        <f>'Part1-Coord'!G47+Part2!G45+Part3!G45+Part4!G45+Part5!G45+Part6!G45+Part7!G45+Part8!G45+Part9!G45+Part10!G45+Part11!G45+Part12!G45+Part13!G45+Part14!G45+Part15!G45+Part16!G45+Part17!G45+Part18!G45+Part19!G45+Part20!G45</f>
        <v>0</v>
      </c>
      <c r="J50" s="540"/>
      <c r="K50" s="533">
        <f>'Part1-Coord'!H47+Part2!H45+Part3!H45+Part4!H45+Part5!H45+Part6!H45+Part7!H45+Part8!H45+Part9!H45+Part10!H45+Part11!H45+Part12!H45+Part13!H45+Part14!H45+Part15!H45+Part16!H45+Part17!H45+Part18!H45+Part19!H45+Part20!H45</f>
        <v>0</v>
      </c>
      <c r="L50" s="540"/>
      <c r="M50" s="533">
        <f>'Part1-Coord'!I47+Part2!I45+Part3!I45+Part4!I45+Part5!I45+Part6!I45+Part7!I45+Part8!I45+Part9!I45+Part10!I45+Part11!I45+Part12!I45+Part13!I45+Part14!I45+Part15!I45+Part16!I45+Part17!I45+Part18!I45+Part19!I45+Part20!I45</f>
        <v>0</v>
      </c>
      <c r="N50" s="534"/>
      <c r="O50" s="205"/>
      <c r="P50" s="202"/>
      <c r="Q50" s="60"/>
      <c r="R50" s="203"/>
      <c r="S50" s="203"/>
      <c r="T50" s="203"/>
      <c r="U50" s="203"/>
      <c r="V50" s="203"/>
      <c r="W50" s="203"/>
      <c r="X50" s="203"/>
      <c r="Y50" s="203"/>
      <c r="Z50" s="203"/>
    </row>
    <row r="51" spans="1:26" s="204" customFormat="1" ht="15.75" customHeight="1" thickTop="1" thickBot="1" x14ac:dyDescent="0.3">
      <c r="A51" s="167"/>
      <c r="B51" s="538" t="s">
        <v>14</v>
      </c>
      <c r="C51" s="539"/>
      <c r="D51" s="539"/>
      <c r="E51" s="539"/>
      <c r="F51" s="539"/>
      <c r="G51" s="539"/>
      <c r="H51" s="539"/>
      <c r="I51" s="520">
        <f>'Part1-Coord'!G81+Part2!G77+Part3!G77+Part4!G77+Part5!G77+Part6!G77+Part7!G77+Part8!G77+Part9!G77+Part10!G77+Part11!G77+Part12!G77+Part13!G77+Part14!G77+Part15!G77+Part16!G77+Part17!G77+Part18!G77+Part19!G77+Part20!G77</f>
        <v>0</v>
      </c>
      <c r="J51" s="492"/>
      <c r="K51" s="520">
        <f>'Part1-Coord'!H81+Part2!H77+Part3!H77+Part4!H77+Part5!H77+Part6!H77+Part7!H77+Part8!H77+Part9!H77+Part10!H77+Part11!H77+Part12!H77+Part13!H77+Part14!H77+Part15!H77+Part16!H77+Part17!H77+Part18!H77+Part19!H77+Part20!H77</f>
        <v>0</v>
      </c>
      <c r="L51" s="492"/>
      <c r="M51" s="520">
        <f>'Part1-Coord'!I81+Part2!I77+Part3!I77+Part4!I77+Part5!I77+Part6!I77+Part7!I77+Part8!I77+Part9!I77+Part10!I77+Part11!I77+Part12!I77+Part13!I77+Part14!I77+Part15!I77+Part16!I77+Part17!I77+Part18!I77+Part19!I77+Part20!I77</f>
        <v>0</v>
      </c>
      <c r="N51" s="493"/>
      <c r="O51" s="205"/>
      <c r="P51" s="202"/>
      <c r="Q51" s="60"/>
      <c r="R51" s="203"/>
      <c r="S51" s="203"/>
      <c r="T51" s="203"/>
      <c r="U51" s="203"/>
      <c r="V51" s="203"/>
      <c r="W51" s="203"/>
      <c r="X51" s="203"/>
      <c r="Y51" s="203"/>
      <c r="Z51" s="203"/>
    </row>
    <row r="52" spans="1:26" s="204" customFormat="1" ht="15.75" customHeight="1" thickTop="1" thickBot="1" x14ac:dyDescent="0.3">
      <c r="A52" s="167"/>
      <c r="B52" s="538" t="s">
        <v>15</v>
      </c>
      <c r="C52" s="539"/>
      <c r="D52" s="539"/>
      <c r="E52" s="539"/>
      <c r="F52" s="539"/>
      <c r="G52" s="539"/>
      <c r="H52" s="539"/>
      <c r="I52" s="520">
        <f>'Part1-Coord'!G135+Part2!G126+Part3!G126+Part4!G126+Part5!G126+Part6!G126+Part7!G126+Part8!G126+Part9!G126+Part10!G126+Part11!G126+Part12!G126+Part13!G126+Part14!G126+Part15!G126+Part16!G126+Part17!G126+Part18!G126+Part19!G126+Part20!G126</f>
        <v>0</v>
      </c>
      <c r="J52" s="492"/>
      <c r="K52" s="520">
        <f>'Part1-Coord'!H135+Part2!H126+Part3!H126+Part4!H126+Part5!H126+Part6!H126+Part7!H126+Part8!H126+Part9!H126+Part10!H126+Part11!H126+Part12!H126+Part13!H126+Part14!H126+Part15!H126+Part16!H126+Part17!H126+Part18!H126+Part19!H126+Part20!H126</f>
        <v>0</v>
      </c>
      <c r="L52" s="492"/>
      <c r="M52" s="520">
        <f>'Part1-Coord'!I135+Part2!I126+Part3!I126+Part4!I126+Part5!I126+Part6!I126+Part7!I126+Part8!I126+Part9!I126+Part10!I126+Part11!I126+Part12!I126+Part13!I126+Part14!I126+Part15!I126+Part16!I126+Part17!I126+Part18!I126+Part19!I126+Part20!I126</f>
        <v>0</v>
      </c>
      <c r="N52" s="493"/>
      <c r="O52" s="205"/>
      <c r="P52" s="202"/>
      <c r="Q52" s="60"/>
      <c r="R52" s="203"/>
      <c r="S52" s="203"/>
      <c r="T52" s="203"/>
      <c r="U52" s="203"/>
      <c r="V52" s="203"/>
      <c r="W52" s="203"/>
      <c r="X52" s="203"/>
      <c r="Y52" s="203"/>
      <c r="Z52" s="203"/>
    </row>
    <row r="53" spans="1:26" s="204" customFormat="1" ht="15.75" customHeight="1" thickTop="1" thickBot="1" x14ac:dyDescent="0.3">
      <c r="A53" s="167"/>
      <c r="B53" s="538" t="s">
        <v>16</v>
      </c>
      <c r="C53" s="539"/>
      <c r="D53" s="539"/>
      <c r="E53" s="539"/>
      <c r="F53" s="539"/>
      <c r="G53" s="539"/>
      <c r="H53" s="539"/>
      <c r="I53" s="520">
        <f>'Part1-Coord'!G150+Part2!G143+Part3!G143+Part4!G143+Part5!G143+Part6!G143+Part7!G143+Part8!G143+Part9!G143+Part10!G143+Part11!G143+Part12!G143+Part13!G143+Part14!G143+Part15!G143+Part16!G143+Part17!G143+Part18!G143+Part19!G143+Part20!G143</f>
        <v>0</v>
      </c>
      <c r="J53" s="492"/>
      <c r="K53" s="520">
        <f>'Part1-Coord'!H150+Part2!H143+Part3!H143+Part4!H143+Part5!H143+Part6!H143+Part7!H143+Part8!H143+Part9!H143+Part10!H143+Part11!H143+Part12!H143+Part13!H143+Part14!H143+Part15!H143+Part16!H143+Part17!H143+Part18!H143+Part19!H143+Part20!H143</f>
        <v>0</v>
      </c>
      <c r="L53" s="492"/>
      <c r="M53" s="520">
        <f>'Part1-Coord'!I150+Part2!I143+Part3!I143+Part4!I143+Part5!I143+Part6!I143+Part7!I143+Part8!I143+Part9!I143+Part10!I143+Part11!I143+Part12!I143+Part13!I143+Part14!I143+Part15!I143+Part16!I143+Part17!I143+Part18!I143+Part19!I143+Part20!I143</f>
        <v>0</v>
      </c>
      <c r="N53" s="493"/>
      <c r="O53" s="205"/>
      <c r="P53" s="202"/>
      <c r="Q53" s="60"/>
      <c r="R53" s="203"/>
      <c r="S53" s="203"/>
      <c r="T53" s="203"/>
      <c r="U53" s="203"/>
      <c r="V53" s="203"/>
      <c r="W53" s="203"/>
      <c r="X53" s="203"/>
      <c r="Y53" s="203"/>
      <c r="Z53" s="203"/>
    </row>
    <row r="54" spans="1:26" s="204" customFormat="1" ht="15.75" customHeight="1" thickTop="1" thickBot="1" x14ac:dyDescent="0.3">
      <c r="A54" s="167"/>
      <c r="B54" s="564" t="s">
        <v>83</v>
      </c>
      <c r="C54" s="565"/>
      <c r="D54" s="565"/>
      <c r="E54" s="565"/>
      <c r="F54" s="565"/>
      <c r="G54" s="565"/>
      <c r="H54" s="565"/>
      <c r="I54" s="502">
        <f>'Part1-Coord'!G165+Part2!G158+Part3!G158+Part4!G158+Part5!G158+Part6!G158+Part7!G158+Part8!G158+Part9!G158+Part10!G158+Part11!G158+Part12!G158+Part13!G158+Part14!G158+Part15!G158+Part16!G158+Part17!G158+Part18!G158+Part19!G158+Part20!G158</f>
        <v>0</v>
      </c>
      <c r="J54" s="558"/>
      <c r="K54" s="502">
        <f>'Part1-Coord'!H165+Part2!H158+Part3!H158+Part4!H158+Part5!H158+Part6!H158+Part7!H158+Part8!H158+Part9!H158+Part10!H158+Part11!H158+Part12!H158+Part13!H158+Part14!H158+Part15!H158+Part16!H158+Part17!H158+Part18!H158+Part19!H158+Part20!H158</f>
        <v>0</v>
      </c>
      <c r="L54" s="558"/>
      <c r="M54" s="502">
        <f>'Part1-Coord'!I165+Part2!I158+Part3!I158+Part4!I158+Part5!I158+Part6!I158+Part7!I158+Part8!I158+Part9!I158+Part10!I158+Part11!I158+Part12!I158+Part13!I158+Part14!I158+Part15!I158+Part16!I158+Part17!I158+Part18!I158+Part19!I158+Part20!I158</f>
        <v>0</v>
      </c>
      <c r="N54" s="503"/>
      <c r="O54" s="205"/>
      <c r="P54" s="202"/>
      <c r="Q54" s="60"/>
      <c r="R54" s="203"/>
      <c r="S54" s="203"/>
      <c r="T54" s="203"/>
      <c r="U54" s="203"/>
      <c r="V54" s="203"/>
      <c r="W54" s="203"/>
      <c r="X54" s="203"/>
      <c r="Y54" s="203"/>
      <c r="Z54" s="203"/>
    </row>
    <row r="55" spans="1:26" s="204" customFormat="1" ht="1.05" customHeight="1" thickTop="1" thickBot="1" x14ac:dyDescent="0.3">
      <c r="A55" s="167"/>
      <c r="B55" s="584"/>
      <c r="C55" s="585"/>
      <c r="D55" s="585"/>
      <c r="E55" s="585"/>
      <c r="F55" s="585"/>
      <c r="G55" s="585"/>
      <c r="H55" s="585"/>
      <c r="I55" s="518"/>
      <c r="J55" s="574"/>
      <c r="K55" s="518"/>
      <c r="L55" s="574"/>
      <c r="M55" s="518"/>
      <c r="N55" s="519"/>
      <c r="O55" s="205"/>
      <c r="P55" s="202"/>
      <c r="Q55" s="60"/>
      <c r="R55" s="203"/>
      <c r="S55" s="203"/>
      <c r="T55" s="203"/>
      <c r="U55" s="203"/>
      <c r="V55" s="203"/>
      <c r="W55" s="203"/>
      <c r="X55" s="203"/>
      <c r="Y55" s="203"/>
      <c r="Z55" s="203"/>
    </row>
    <row r="56" spans="1:26" s="204" customFormat="1" ht="15.75" customHeight="1" thickTop="1" thickBot="1" x14ac:dyDescent="0.3">
      <c r="A56" s="167"/>
      <c r="B56" s="575" t="s">
        <v>71</v>
      </c>
      <c r="C56" s="576"/>
      <c r="D56" s="576"/>
      <c r="E56" s="576"/>
      <c r="F56" s="576"/>
      <c r="G56" s="576"/>
      <c r="H56" s="576"/>
      <c r="I56" s="516">
        <f>'Part1-Coord'!G171+Part2!G164+Part3!G164+Part4!G164+Part5!G164+Part6!G164+Part7!G164+Part8!G164+Part9!G164+Part10!G164+Part11!G164+Part12!G164+Part13!G164+Part14!G164+Part15!G164+Part16!G164+Part17!G164+Part18!G164+Part19!G164+Part20!G164</f>
        <v>0</v>
      </c>
      <c r="J56" s="583"/>
      <c r="K56" s="516">
        <f>'Part1-Coord'!H171+Part2!H164+Part3!H164+Part4!H164+Part5!H164+Part6!H164+Part7!H164+Part8!H164+Part9!H164+Part10!H164+Part11!H164+Part12!H164+Part13!H164+Part14!H164+Part15!H164+Part16!H164+Part17!H164+Part18!H164+Part19!H164+Part20!H164</f>
        <v>0</v>
      </c>
      <c r="L56" s="583"/>
      <c r="M56" s="516"/>
      <c r="N56" s="517"/>
      <c r="O56" s="205" t="s">
        <v>29</v>
      </c>
      <c r="P56" s="202"/>
      <c r="Q56" s="60"/>
      <c r="R56" s="203"/>
      <c r="S56" s="203"/>
      <c r="T56" s="203"/>
      <c r="U56" s="203"/>
      <c r="V56" s="203"/>
      <c r="W56" s="203"/>
      <c r="X56" s="203"/>
      <c r="Y56" s="203"/>
      <c r="Z56" s="203"/>
    </row>
    <row r="57" spans="1:26" s="204" customFormat="1" ht="15.75" customHeight="1" thickTop="1" thickBot="1" x14ac:dyDescent="0.3">
      <c r="A57" s="167"/>
      <c r="B57" s="571" t="s">
        <v>75</v>
      </c>
      <c r="C57" s="572"/>
      <c r="D57" s="572"/>
      <c r="E57" s="572"/>
      <c r="F57" s="572"/>
      <c r="G57" s="572"/>
      <c r="H57" s="572"/>
      <c r="I57" s="526">
        <f>'Part1-Coord'!G172+Part2!G165+Part3!G165+Part4!G165+Part5!G165+Part6!G165+Part7!G165+Part8!G165+Part9!G165+Part10!G165+Part11!G165+Part12!G165+Part13!G165+Part14!G165+Part15!G165+Part16!G165+Part17!G165+Part18!G165+Part19!G165+Part20!G165</f>
        <v>0</v>
      </c>
      <c r="J57" s="573"/>
      <c r="K57" s="526"/>
      <c r="L57" s="573"/>
      <c r="M57" s="526">
        <f>'Part1-Coord'!I172+Part2!I165+Part3!I165+Part4!I165+Part5!I165+Part6!I165+Part7!I165+Part8!I165+Part9!I165+Part10!I165+Part11!I165+Part12!I165+Part13!I165+Part14!I165+Part15!I165+Part16!I165+Part17!I165+Part18!I165+Part19!I165+Part20!I165</f>
        <v>0</v>
      </c>
      <c r="N57" s="527"/>
      <c r="O57" s="205"/>
      <c r="P57" s="202"/>
      <c r="Q57" s="60"/>
      <c r="R57" s="203"/>
      <c r="S57" s="203"/>
      <c r="T57" s="203"/>
      <c r="U57" s="203"/>
      <c r="V57" s="203"/>
      <c r="W57" s="203"/>
      <c r="X57" s="203"/>
      <c r="Y57" s="203"/>
      <c r="Z57" s="203"/>
    </row>
    <row r="58" spans="1:26" s="204" customFormat="1" ht="15.75" customHeight="1" thickTop="1" thickBot="1" x14ac:dyDescent="0.35">
      <c r="A58" s="167"/>
      <c r="B58" s="562" t="s">
        <v>9</v>
      </c>
      <c r="C58" s="563"/>
      <c r="D58" s="563"/>
      <c r="E58" s="563"/>
      <c r="F58" s="563"/>
      <c r="G58" s="563"/>
      <c r="H58" s="563"/>
      <c r="I58" s="514">
        <f>SUM(I50:J57)</f>
        <v>0</v>
      </c>
      <c r="J58" s="531"/>
      <c r="K58" s="514">
        <f>SUM(K50:L57)</f>
        <v>0</v>
      </c>
      <c r="L58" s="531"/>
      <c r="M58" s="514">
        <f>SUM(M50:N54,M57)</f>
        <v>0</v>
      </c>
      <c r="N58" s="515"/>
      <c r="O58" s="205" t="s">
        <v>30</v>
      </c>
      <c r="P58" s="57"/>
      <c r="Q58" s="60"/>
      <c r="R58" s="203"/>
      <c r="S58" s="203"/>
      <c r="T58" s="203"/>
      <c r="U58" s="203"/>
      <c r="V58" s="203"/>
      <c r="W58" s="203"/>
      <c r="X58" s="203"/>
      <c r="Y58" s="203"/>
      <c r="Z58" s="203"/>
    </row>
    <row r="59" spans="1:26" ht="15.6" customHeight="1" thickTop="1" thickBot="1" x14ac:dyDescent="0.35">
      <c r="A59" s="10"/>
      <c r="B59" s="559"/>
      <c r="C59" s="560"/>
      <c r="D59" s="560"/>
      <c r="E59" s="560"/>
      <c r="F59" s="560"/>
      <c r="G59" s="560"/>
      <c r="H59" s="560"/>
      <c r="I59" s="560"/>
      <c r="J59" s="560"/>
      <c r="K59" s="560"/>
      <c r="L59" s="560"/>
      <c r="M59" s="560"/>
      <c r="N59" s="561"/>
      <c r="O59" s="69"/>
      <c r="P59" s="57"/>
      <c r="Q59" s="60"/>
      <c r="R59" s="58"/>
      <c r="S59" s="58"/>
      <c r="T59" s="58"/>
      <c r="U59" s="58"/>
      <c r="V59" s="58"/>
      <c r="W59" s="58"/>
      <c r="X59" s="58"/>
      <c r="Y59" s="58"/>
      <c r="Z59" s="58"/>
    </row>
    <row r="60" spans="1:26" ht="17.25" customHeight="1" thickTop="1" thickBot="1" x14ac:dyDescent="0.35">
      <c r="B60" s="437" t="s">
        <v>31</v>
      </c>
      <c r="C60" s="438"/>
      <c r="D60" s="438"/>
      <c r="E60" s="438"/>
      <c r="F60" s="438"/>
      <c r="G60" s="438"/>
      <c r="H60" s="438"/>
      <c r="I60" s="438"/>
      <c r="J60" s="438"/>
      <c r="K60" s="438"/>
      <c r="L60" s="438"/>
      <c r="M60" s="438"/>
      <c r="N60" s="438"/>
      <c r="O60" s="66"/>
      <c r="P60" s="57"/>
      <c r="Q60" s="60"/>
      <c r="R60" s="58"/>
      <c r="S60" s="58"/>
      <c r="T60" s="58"/>
      <c r="U60" s="58"/>
      <c r="V60" s="58"/>
      <c r="W60" s="58"/>
      <c r="X60" s="58"/>
      <c r="Y60" s="58"/>
      <c r="Z60" s="58"/>
    </row>
    <row r="61" spans="1:26" ht="4.5" customHeight="1" thickTop="1" thickBot="1" x14ac:dyDescent="0.35">
      <c r="A61" s="10"/>
      <c r="B61" s="9"/>
      <c r="C61" s="9"/>
      <c r="D61" s="9"/>
      <c r="E61" s="9"/>
      <c r="F61" s="9"/>
      <c r="G61" s="9"/>
      <c r="H61" s="9"/>
      <c r="I61" s="9"/>
      <c r="J61" s="9"/>
      <c r="K61" s="9"/>
      <c r="L61" s="9"/>
      <c r="M61" s="14"/>
      <c r="N61" s="14"/>
      <c r="O61" s="69"/>
      <c r="P61" s="202"/>
      <c r="Q61" s="60"/>
      <c r="R61" s="58"/>
      <c r="S61" s="58"/>
      <c r="T61" s="58"/>
      <c r="U61" s="58"/>
      <c r="V61" s="58"/>
      <c r="W61" s="58"/>
      <c r="X61" s="58"/>
      <c r="Y61" s="58"/>
      <c r="Z61" s="58"/>
    </row>
    <row r="62" spans="1:26" s="204" customFormat="1" ht="15.75" customHeight="1" thickTop="1" thickBot="1" x14ac:dyDescent="0.3">
      <c r="A62" s="167"/>
      <c r="B62" s="580" t="s">
        <v>35</v>
      </c>
      <c r="C62" s="581"/>
      <c r="D62" s="582"/>
      <c r="E62" s="577" t="s">
        <v>32</v>
      </c>
      <c r="F62" s="578"/>
      <c r="G62" s="578"/>
      <c r="H62" s="579"/>
      <c r="I62" s="528" t="s">
        <v>6</v>
      </c>
      <c r="J62" s="530"/>
      <c r="K62" s="528" t="s">
        <v>7</v>
      </c>
      <c r="L62" s="530"/>
      <c r="M62" s="528" t="s">
        <v>8</v>
      </c>
      <c r="N62" s="529"/>
      <c r="O62" s="205"/>
      <c r="P62" s="62"/>
      <c r="Q62" s="60"/>
      <c r="R62" s="203"/>
      <c r="S62" s="203"/>
      <c r="T62" s="203"/>
      <c r="U62" s="203"/>
      <c r="V62" s="203"/>
      <c r="W62" s="203"/>
      <c r="X62" s="203"/>
      <c r="Y62" s="203"/>
      <c r="Z62" s="203"/>
    </row>
    <row r="63" spans="1:26" ht="15.75" hidden="1" customHeight="1" thickTop="1" thickBot="1" x14ac:dyDescent="0.35">
      <c r="A63" s="13"/>
      <c r="B63" s="213" t="str">
        <f t="shared" ref="B63" si="0">IF(O63&lt;&gt;"",O63&amp;"-"&amp;COUNTIF(O$46:O63,O63),"")</f>
        <v/>
      </c>
      <c r="C63" s="525" t="e">
        <f>IF(#REF!&lt;&gt;"",#REF!,"")</f>
        <v>#REF!</v>
      </c>
      <c r="D63" s="505"/>
      <c r="E63" s="505"/>
      <c r="F63" s="505"/>
      <c r="G63" s="505"/>
      <c r="H63" s="505"/>
      <c r="I63" s="504" t="e">
        <f>#REF!</f>
        <v>#REF!</v>
      </c>
      <c r="J63" s="505"/>
      <c r="K63" s="504" t="e">
        <f>#REF!</f>
        <v>#REF!</v>
      </c>
      <c r="L63" s="505"/>
      <c r="M63" s="506" t="e">
        <f>#REF!</f>
        <v>#REF!</v>
      </c>
      <c r="N63" s="507"/>
      <c r="O63" s="66"/>
      <c r="P63" s="207"/>
      <c r="Q63" s="60"/>
      <c r="R63" s="58"/>
      <c r="S63" s="58"/>
      <c r="T63" s="58"/>
      <c r="U63" s="58"/>
      <c r="V63" s="58"/>
      <c r="W63" s="58"/>
      <c r="X63" s="58"/>
      <c r="Y63" s="58"/>
      <c r="Z63" s="58"/>
    </row>
    <row r="64" spans="1:26" s="204" customFormat="1" ht="24" customHeight="1" thickTop="1" thickBot="1" x14ac:dyDescent="0.3">
      <c r="A64" s="206"/>
      <c r="B64" s="494" t="str">
        <f>IF('Part1-Coord'!D$9="","",'Part1-Coord'!D$9)</f>
        <v/>
      </c>
      <c r="C64" s="495"/>
      <c r="D64" s="496"/>
      <c r="E64" s="416" t="str">
        <f>IF('Part1-Coord'!D$7="","",'Part1-Coord'!D$7)</f>
        <v/>
      </c>
      <c r="F64" s="417"/>
      <c r="G64" s="417"/>
      <c r="H64" s="418"/>
      <c r="I64" s="491">
        <f>'Part1-Coord'!$G$173</f>
        <v>0</v>
      </c>
      <c r="J64" s="492"/>
      <c r="K64" s="491">
        <f>'Part1-Coord'!$H$173</f>
        <v>0</v>
      </c>
      <c r="L64" s="492"/>
      <c r="M64" s="532">
        <f>'Part1-Coord'!$I$173</f>
        <v>0</v>
      </c>
      <c r="N64" s="493"/>
      <c r="O64" s="205"/>
      <c r="P64" s="373"/>
      <c r="Q64" s="60"/>
      <c r="R64" s="203"/>
      <c r="S64" s="203"/>
      <c r="T64" s="203"/>
      <c r="U64" s="203"/>
      <c r="V64" s="203"/>
      <c r="W64" s="203"/>
      <c r="X64" s="203"/>
      <c r="Y64" s="203"/>
      <c r="Z64" s="203"/>
    </row>
    <row r="65" spans="1:26" s="204" customFormat="1" ht="24" customHeight="1" thickTop="1" thickBot="1" x14ac:dyDescent="0.3">
      <c r="A65" s="206"/>
      <c r="B65" s="494" t="str">
        <f>IF(Part2!D$9="","",Part2!D$9)</f>
        <v/>
      </c>
      <c r="C65" s="495" t="str">
        <f>IF(Part2!$D$7="", "", Part2!$D$7)</f>
        <v/>
      </c>
      <c r="D65" s="496"/>
      <c r="E65" s="416" t="str">
        <f>IF(Part2!D$7="","",Part2!D$7)</f>
        <v/>
      </c>
      <c r="F65" s="417"/>
      <c r="G65" s="417"/>
      <c r="H65" s="418"/>
      <c r="I65" s="491">
        <f>Part2!$G$166</f>
        <v>0</v>
      </c>
      <c r="J65" s="492"/>
      <c r="K65" s="491">
        <f>Part2!$H$166</f>
        <v>0</v>
      </c>
      <c r="L65" s="492"/>
      <c r="M65" s="491">
        <f>Part2!$I$166</f>
        <v>0</v>
      </c>
      <c r="N65" s="493"/>
      <c r="O65" s="205"/>
      <c r="P65" s="207"/>
      <c r="Q65" s="374"/>
      <c r="R65" s="374"/>
      <c r="S65" s="374"/>
      <c r="T65" s="374"/>
      <c r="U65" s="374"/>
      <c r="V65" s="203"/>
      <c r="W65" s="203"/>
      <c r="X65" s="203"/>
      <c r="Y65" s="203"/>
      <c r="Z65" s="203"/>
    </row>
    <row r="66" spans="1:26" s="204" customFormat="1" ht="24" customHeight="1" thickTop="1" thickBot="1" x14ac:dyDescent="0.3">
      <c r="A66" s="206"/>
      <c r="B66" s="494" t="str">
        <f>IF(Part3!D$9="","",Part3!D$9)</f>
        <v/>
      </c>
      <c r="C66" s="495"/>
      <c r="D66" s="496"/>
      <c r="E66" s="416" t="str">
        <f>IF(Part3!D$7="","",Part3!D$7)</f>
        <v/>
      </c>
      <c r="F66" s="417"/>
      <c r="G66" s="417"/>
      <c r="H66" s="418"/>
      <c r="I66" s="491">
        <f>Part3!$G$166</f>
        <v>0</v>
      </c>
      <c r="J66" s="492"/>
      <c r="K66" s="491">
        <f>Part3!$H$166</f>
        <v>0</v>
      </c>
      <c r="L66" s="492"/>
      <c r="M66" s="491">
        <f>Part3!$I$166</f>
        <v>0</v>
      </c>
      <c r="N66" s="493"/>
      <c r="O66" s="205"/>
      <c r="P66" s="207"/>
      <c r="Q66" s="60"/>
      <c r="R66" s="203"/>
      <c r="S66" s="203"/>
      <c r="T66" s="203"/>
      <c r="U66" s="203"/>
      <c r="V66" s="203"/>
      <c r="W66" s="203"/>
      <c r="X66" s="203"/>
      <c r="Y66" s="203"/>
      <c r="Z66" s="203"/>
    </row>
    <row r="67" spans="1:26" s="204" customFormat="1" ht="24" customHeight="1" thickTop="1" thickBot="1" x14ac:dyDescent="0.3">
      <c r="A67" s="206"/>
      <c r="B67" s="494" t="str">
        <f>IF(Part4!D$9="","",Part4!D$9)</f>
        <v/>
      </c>
      <c r="C67" s="495" t="str">
        <f>IF(Part4!$D$7="", "", Part4!$D$7)</f>
        <v/>
      </c>
      <c r="D67" s="496"/>
      <c r="E67" s="416" t="str">
        <f>IF(Part4!D$7="","",Part4!D$7)</f>
        <v/>
      </c>
      <c r="F67" s="417"/>
      <c r="G67" s="417"/>
      <c r="H67" s="418"/>
      <c r="I67" s="491">
        <f>Part4!$G$166</f>
        <v>0</v>
      </c>
      <c r="J67" s="492"/>
      <c r="K67" s="491">
        <f>Part4!$H$166</f>
        <v>0</v>
      </c>
      <c r="L67" s="492"/>
      <c r="M67" s="491">
        <f>Part4!$I$166</f>
        <v>0</v>
      </c>
      <c r="N67" s="493"/>
      <c r="O67" s="205"/>
      <c r="P67" s="207"/>
      <c r="Q67" s="60"/>
      <c r="R67" s="203"/>
      <c r="S67" s="203"/>
      <c r="T67" s="203"/>
      <c r="U67" s="203"/>
      <c r="V67" s="203"/>
      <c r="W67" s="203"/>
      <c r="X67" s="203"/>
      <c r="Y67" s="203"/>
      <c r="Z67" s="203"/>
    </row>
    <row r="68" spans="1:26" s="204" customFormat="1" ht="24" customHeight="1" thickTop="1" thickBot="1" x14ac:dyDescent="0.3">
      <c r="A68" s="206"/>
      <c r="B68" s="494" t="str">
        <f>IF(Part5!D$9="","",Part5!D$9)</f>
        <v/>
      </c>
      <c r="C68" s="495"/>
      <c r="D68" s="496"/>
      <c r="E68" s="416" t="str">
        <f>IF(Part5!D$7="","",Part5!D$7)</f>
        <v/>
      </c>
      <c r="F68" s="417"/>
      <c r="G68" s="417"/>
      <c r="H68" s="418"/>
      <c r="I68" s="491">
        <f>Part5!$G$166</f>
        <v>0</v>
      </c>
      <c r="J68" s="492"/>
      <c r="K68" s="491">
        <f>Part5!$H$166</f>
        <v>0</v>
      </c>
      <c r="L68" s="492"/>
      <c r="M68" s="491">
        <f>Part5!$I$166</f>
        <v>0</v>
      </c>
      <c r="N68" s="493"/>
      <c r="O68" s="205"/>
      <c r="P68" s="248"/>
      <c r="Q68" s="60"/>
      <c r="R68" s="203"/>
      <c r="S68" s="203"/>
      <c r="T68" s="203"/>
      <c r="U68" s="203"/>
      <c r="V68" s="203"/>
      <c r="W68" s="203"/>
      <c r="X68" s="203"/>
      <c r="Y68" s="203"/>
      <c r="Z68" s="203"/>
    </row>
    <row r="69" spans="1:26" s="204" customFormat="1" ht="24" customHeight="1" thickTop="1" thickBot="1" x14ac:dyDescent="0.3">
      <c r="A69" s="206"/>
      <c r="B69" s="494" t="str">
        <f>IF(Part6!D$9="","",Part6!D$9)</f>
        <v/>
      </c>
      <c r="C69" s="495"/>
      <c r="D69" s="496"/>
      <c r="E69" s="416" t="str">
        <f>IF(Part6!D$7="","",Part6!D$7)</f>
        <v/>
      </c>
      <c r="F69" s="417"/>
      <c r="G69" s="417"/>
      <c r="H69" s="418"/>
      <c r="I69" s="491">
        <f>Part6!$G$166</f>
        <v>0</v>
      </c>
      <c r="J69" s="492"/>
      <c r="K69" s="491">
        <f>Part6!$H$166</f>
        <v>0</v>
      </c>
      <c r="L69" s="492"/>
      <c r="M69" s="491">
        <f>Part6!$I$166</f>
        <v>0</v>
      </c>
      <c r="N69" s="493"/>
      <c r="O69" s="205"/>
      <c r="P69" s="207"/>
      <c r="Q69" s="60"/>
      <c r="R69" s="203"/>
      <c r="S69" s="203"/>
      <c r="T69" s="203"/>
      <c r="U69" s="203"/>
      <c r="V69" s="203"/>
      <c r="W69" s="203"/>
      <c r="X69" s="203"/>
      <c r="Y69" s="203"/>
      <c r="Z69" s="203"/>
    </row>
    <row r="70" spans="1:26" s="204" customFormat="1" ht="24" customHeight="1" thickTop="1" thickBot="1" x14ac:dyDescent="0.3">
      <c r="A70" s="206"/>
      <c r="B70" s="494" t="str">
        <f>IF(Part7!D$9="","",Part7!D$9)</f>
        <v/>
      </c>
      <c r="C70" s="495"/>
      <c r="D70" s="496"/>
      <c r="E70" s="416" t="str">
        <f>IF(Part7!D$7="","",Part7!D$7)</f>
        <v/>
      </c>
      <c r="F70" s="417"/>
      <c r="G70" s="417"/>
      <c r="H70" s="418"/>
      <c r="I70" s="491">
        <f>Part7!$G$166</f>
        <v>0</v>
      </c>
      <c r="J70" s="492"/>
      <c r="K70" s="491">
        <f>Part7!$H$166</f>
        <v>0</v>
      </c>
      <c r="L70" s="492"/>
      <c r="M70" s="491">
        <f>Part7!$I$166</f>
        <v>0</v>
      </c>
      <c r="N70" s="493"/>
      <c r="O70" s="205"/>
      <c r="P70" s="207"/>
      <c r="Q70" s="60"/>
      <c r="R70" s="203"/>
      <c r="S70" s="203"/>
      <c r="T70" s="203"/>
      <c r="U70" s="203"/>
      <c r="V70" s="203"/>
      <c r="W70" s="203"/>
      <c r="X70" s="203"/>
      <c r="Y70" s="203"/>
      <c r="Z70" s="203"/>
    </row>
    <row r="71" spans="1:26" s="204" customFormat="1" ht="24" customHeight="1" thickTop="1" thickBot="1" x14ac:dyDescent="0.3">
      <c r="A71" s="206"/>
      <c r="B71" s="494" t="str">
        <f>IF(Part8!D$9="","",Part8!D$9)</f>
        <v/>
      </c>
      <c r="C71" s="495"/>
      <c r="D71" s="496"/>
      <c r="E71" s="416" t="str">
        <f>IF(Part8!D$7="","",Part8!D$7)</f>
        <v/>
      </c>
      <c r="F71" s="417"/>
      <c r="G71" s="417"/>
      <c r="H71" s="418"/>
      <c r="I71" s="491">
        <f>Part8!$G$166</f>
        <v>0</v>
      </c>
      <c r="J71" s="492"/>
      <c r="K71" s="491">
        <f>Part8!$H$166</f>
        <v>0</v>
      </c>
      <c r="L71" s="492"/>
      <c r="M71" s="491">
        <f>Part8!$I$166</f>
        <v>0</v>
      </c>
      <c r="N71" s="493"/>
      <c r="O71" s="205"/>
      <c r="P71" s="207"/>
      <c r="Q71" s="60"/>
      <c r="R71" s="203"/>
      <c r="S71" s="203"/>
      <c r="T71" s="203"/>
      <c r="U71" s="203"/>
      <c r="V71" s="203"/>
      <c r="W71" s="203"/>
      <c r="X71" s="203"/>
      <c r="Y71" s="203"/>
      <c r="Z71" s="203"/>
    </row>
    <row r="72" spans="1:26" s="204" customFormat="1" ht="24" customHeight="1" thickTop="1" thickBot="1" x14ac:dyDescent="0.3">
      <c r="A72" s="206"/>
      <c r="B72" s="494" t="str">
        <f>IF(Part9!D$9="","",Part9!D$9)</f>
        <v/>
      </c>
      <c r="C72" s="495"/>
      <c r="D72" s="496"/>
      <c r="E72" s="416" t="str">
        <f>IF(Part9!D$7="","",Part9!D$7)</f>
        <v/>
      </c>
      <c r="F72" s="417"/>
      <c r="G72" s="417"/>
      <c r="H72" s="418"/>
      <c r="I72" s="491">
        <f>Part9!$G$166</f>
        <v>0</v>
      </c>
      <c r="J72" s="492"/>
      <c r="K72" s="491">
        <f>Part9!$H$166</f>
        <v>0</v>
      </c>
      <c r="L72" s="492"/>
      <c r="M72" s="491">
        <f>Part9!$I$166</f>
        <v>0</v>
      </c>
      <c r="N72" s="493"/>
      <c r="O72" s="205"/>
      <c r="P72" s="207"/>
      <c r="Q72" s="60"/>
      <c r="R72" s="203"/>
      <c r="S72" s="203"/>
      <c r="T72" s="203"/>
      <c r="U72" s="203"/>
      <c r="V72" s="203"/>
      <c r="W72" s="203"/>
      <c r="X72" s="203"/>
      <c r="Y72" s="203"/>
      <c r="Z72" s="203"/>
    </row>
    <row r="73" spans="1:26" s="204" customFormat="1" ht="24" customHeight="1" thickTop="1" thickBot="1" x14ac:dyDescent="0.3">
      <c r="A73" s="206"/>
      <c r="B73" s="494" t="str">
        <f>IF(Part10!D$9="","",Part10!D$9)</f>
        <v/>
      </c>
      <c r="C73" s="495"/>
      <c r="D73" s="496"/>
      <c r="E73" s="416" t="str">
        <f>IF(Part10!D$7="","",Part10!D$7)</f>
        <v/>
      </c>
      <c r="F73" s="417"/>
      <c r="G73" s="417"/>
      <c r="H73" s="418"/>
      <c r="I73" s="491">
        <f>Part10!$G$166</f>
        <v>0</v>
      </c>
      <c r="J73" s="492"/>
      <c r="K73" s="491">
        <f>Part10!$H$166</f>
        <v>0</v>
      </c>
      <c r="L73" s="492"/>
      <c r="M73" s="491">
        <f>Part10!$I$166</f>
        <v>0</v>
      </c>
      <c r="N73" s="493"/>
      <c r="O73" s="205"/>
      <c r="P73" s="207"/>
      <c r="Q73" s="60"/>
      <c r="R73" s="203"/>
      <c r="S73" s="203"/>
      <c r="T73" s="203"/>
      <c r="U73" s="203"/>
      <c r="V73" s="203"/>
      <c r="W73" s="203"/>
      <c r="X73" s="203"/>
      <c r="Y73" s="203"/>
      <c r="Z73" s="203"/>
    </row>
    <row r="74" spans="1:26" s="204" customFormat="1" ht="24" customHeight="1" thickTop="1" thickBot="1" x14ac:dyDescent="0.3">
      <c r="A74" s="206"/>
      <c r="B74" s="494" t="str">
        <f>IF(Part11!D$9="","",Part11!D$9)</f>
        <v/>
      </c>
      <c r="C74" s="495"/>
      <c r="D74" s="496"/>
      <c r="E74" s="416" t="str">
        <f>IF(Part11!D$7="","",Part11!D$7)</f>
        <v/>
      </c>
      <c r="F74" s="417"/>
      <c r="G74" s="417"/>
      <c r="H74" s="418"/>
      <c r="I74" s="491">
        <f>Part11!$G$166</f>
        <v>0</v>
      </c>
      <c r="J74" s="492"/>
      <c r="K74" s="491">
        <f>Part11!$H$166</f>
        <v>0</v>
      </c>
      <c r="L74" s="492"/>
      <c r="M74" s="491">
        <f>Part11!$I$166</f>
        <v>0</v>
      </c>
      <c r="N74" s="493"/>
      <c r="O74" s="205"/>
      <c r="P74" s="207"/>
      <c r="Q74" s="60"/>
      <c r="R74" s="203"/>
      <c r="S74" s="203"/>
      <c r="T74" s="203"/>
      <c r="U74" s="203"/>
      <c r="V74" s="203"/>
      <c r="W74" s="203"/>
      <c r="X74" s="203"/>
      <c r="Y74" s="203"/>
      <c r="Z74" s="203"/>
    </row>
    <row r="75" spans="1:26" s="204" customFormat="1" ht="24" customHeight="1" thickTop="1" thickBot="1" x14ac:dyDescent="0.3">
      <c r="A75" s="206"/>
      <c r="B75" s="494" t="str">
        <f>IF(Part12!D$9="","",Part12!D$9)</f>
        <v/>
      </c>
      <c r="C75" s="495"/>
      <c r="D75" s="496"/>
      <c r="E75" s="416" t="str">
        <f>IF(Part12!D$7="","",Part12!D$7)</f>
        <v/>
      </c>
      <c r="F75" s="417"/>
      <c r="G75" s="417"/>
      <c r="H75" s="418"/>
      <c r="I75" s="491">
        <f>Part12!$G$166</f>
        <v>0</v>
      </c>
      <c r="J75" s="492"/>
      <c r="K75" s="491">
        <f>Part12!$H$166</f>
        <v>0</v>
      </c>
      <c r="L75" s="492"/>
      <c r="M75" s="491">
        <f>Part12!$I$166</f>
        <v>0</v>
      </c>
      <c r="N75" s="493"/>
      <c r="O75" s="205"/>
      <c r="P75" s="207"/>
      <c r="Q75" s="60"/>
      <c r="R75" s="203"/>
      <c r="S75" s="203"/>
      <c r="T75" s="203"/>
      <c r="U75" s="203"/>
      <c r="V75" s="203"/>
      <c r="W75" s="203"/>
      <c r="X75" s="203"/>
      <c r="Y75" s="203"/>
      <c r="Z75" s="203"/>
    </row>
    <row r="76" spans="1:26" s="204" customFormat="1" ht="24" customHeight="1" thickTop="1" thickBot="1" x14ac:dyDescent="0.3">
      <c r="A76" s="206"/>
      <c r="B76" s="494" t="str">
        <f>IF(Part13!D$9="","",Part13!D$9)</f>
        <v/>
      </c>
      <c r="C76" s="495"/>
      <c r="D76" s="496"/>
      <c r="E76" s="416" t="str">
        <f>IF(Part13!D$7="","",Part13!D$7)</f>
        <v/>
      </c>
      <c r="F76" s="417"/>
      <c r="G76" s="417"/>
      <c r="H76" s="418"/>
      <c r="I76" s="491">
        <f>Part13!$G$166</f>
        <v>0</v>
      </c>
      <c r="J76" s="492"/>
      <c r="K76" s="491">
        <f>Part13!$H$166</f>
        <v>0</v>
      </c>
      <c r="L76" s="492"/>
      <c r="M76" s="491">
        <f>Part13!$I$166</f>
        <v>0</v>
      </c>
      <c r="N76" s="493"/>
      <c r="O76" s="205"/>
      <c r="P76" s="207"/>
      <c r="Q76" s="60"/>
      <c r="R76" s="203"/>
      <c r="S76" s="203"/>
      <c r="T76" s="203"/>
      <c r="U76" s="203"/>
      <c r="V76" s="203"/>
      <c r="W76" s="203"/>
      <c r="X76" s="203"/>
      <c r="Y76" s="203"/>
      <c r="Z76" s="203"/>
    </row>
    <row r="77" spans="1:26" s="204" customFormat="1" ht="24" customHeight="1" thickTop="1" thickBot="1" x14ac:dyDescent="0.3">
      <c r="A77" s="206"/>
      <c r="B77" s="494" t="str">
        <f>IF(Part14!D$9="","",Part14!D$9)</f>
        <v/>
      </c>
      <c r="C77" s="495"/>
      <c r="D77" s="496"/>
      <c r="E77" s="416" t="str">
        <f>IF(Part14!D$7="","",Part14!D$7)</f>
        <v/>
      </c>
      <c r="F77" s="417"/>
      <c r="G77" s="417"/>
      <c r="H77" s="418"/>
      <c r="I77" s="491">
        <f>Part14!$G$166</f>
        <v>0</v>
      </c>
      <c r="J77" s="492"/>
      <c r="K77" s="491">
        <f>Part14!$H$166</f>
        <v>0</v>
      </c>
      <c r="L77" s="492"/>
      <c r="M77" s="491">
        <f>Part14!$I$166</f>
        <v>0</v>
      </c>
      <c r="N77" s="493"/>
      <c r="O77" s="205"/>
      <c r="P77" s="207"/>
      <c r="Q77" s="60"/>
      <c r="R77" s="203"/>
      <c r="S77" s="203"/>
      <c r="T77" s="203"/>
      <c r="U77" s="203"/>
      <c r="V77" s="203"/>
      <c r="W77" s="203"/>
      <c r="X77" s="203"/>
      <c r="Y77" s="203"/>
      <c r="Z77" s="203"/>
    </row>
    <row r="78" spans="1:26" s="204" customFormat="1" ht="24" customHeight="1" thickTop="1" thickBot="1" x14ac:dyDescent="0.3">
      <c r="A78" s="206"/>
      <c r="B78" s="494" t="str">
        <f>IF(Part15!D$9="","",Part15!D$9)</f>
        <v/>
      </c>
      <c r="C78" s="495"/>
      <c r="D78" s="496"/>
      <c r="E78" s="416" t="str">
        <f>IF(Part15!D$7="","",Part15!D$7)</f>
        <v/>
      </c>
      <c r="F78" s="417"/>
      <c r="G78" s="417"/>
      <c r="H78" s="418"/>
      <c r="I78" s="491">
        <f>Part15!$G$166</f>
        <v>0</v>
      </c>
      <c r="J78" s="492"/>
      <c r="K78" s="491">
        <f>Part15!$H$166</f>
        <v>0</v>
      </c>
      <c r="L78" s="492"/>
      <c r="M78" s="491">
        <f>Part15!$I$166</f>
        <v>0</v>
      </c>
      <c r="N78" s="493"/>
      <c r="O78" s="205"/>
      <c r="P78" s="207"/>
      <c r="Q78" s="60"/>
      <c r="R78" s="203"/>
      <c r="S78" s="203"/>
      <c r="T78" s="203"/>
      <c r="U78" s="203"/>
      <c r="V78" s="203"/>
      <c r="W78" s="203"/>
      <c r="X78" s="203"/>
      <c r="Y78" s="203"/>
      <c r="Z78" s="203"/>
    </row>
    <row r="79" spans="1:26" s="204" customFormat="1" ht="24" customHeight="1" thickTop="1" thickBot="1" x14ac:dyDescent="0.3">
      <c r="A79" s="206"/>
      <c r="B79" s="494" t="str">
        <f>IF(Part16!D$9="","",Part16!D$9)</f>
        <v/>
      </c>
      <c r="C79" s="495"/>
      <c r="D79" s="496"/>
      <c r="E79" s="416" t="str">
        <f>IF(Part16!D$7="","",Part16!D$7)</f>
        <v/>
      </c>
      <c r="F79" s="417"/>
      <c r="G79" s="417"/>
      <c r="H79" s="418"/>
      <c r="I79" s="491">
        <f>Part16!$G$166</f>
        <v>0</v>
      </c>
      <c r="J79" s="492"/>
      <c r="K79" s="491">
        <f>Part16!$H$166</f>
        <v>0</v>
      </c>
      <c r="L79" s="492"/>
      <c r="M79" s="491">
        <f>Part16!$I$166</f>
        <v>0</v>
      </c>
      <c r="N79" s="493"/>
      <c r="O79" s="205"/>
      <c r="P79" s="207"/>
      <c r="Q79" s="60"/>
      <c r="R79" s="203"/>
      <c r="S79" s="203"/>
      <c r="T79" s="203"/>
      <c r="U79" s="203"/>
      <c r="V79" s="203"/>
      <c r="W79" s="203"/>
      <c r="X79" s="203"/>
      <c r="Y79" s="203"/>
      <c r="Z79" s="203"/>
    </row>
    <row r="80" spans="1:26" s="204" customFormat="1" ht="24" customHeight="1" thickTop="1" thickBot="1" x14ac:dyDescent="0.3">
      <c r="A80" s="206"/>
      <c r="B80" s="494" t="str">
        <f>IF(Part17!D$9="","",Part17!D$9)</f>
        <v/>
      </c>
      <c r="C80" s="495"/>
      <c r="D80" s="496"/>
      <c r="E80" s="416" t="str">
        <f>IF(Part17!D$7="","",Part17!D$7)</f>
        <v/>
      </c>
      <c r="F80" s="417"/>
      <c r="G80" s="417"/>
      <c r="H80" s="418"/>
      <c r="I80" s="491">
        <f>Part17!$G$166</f>
        <v>0</v>
      </c>
      <c r="J80" s="492"/>
      <c r="K80" s="491">
        <f>Part17!$H$166</f>
        <v>0</v>
      </c>
      <c r="L80" s="492"/>
      <c r="M80" s="491">
        <f>Part17!$I$166</f>
        <v>0</v>
      </c>
      <c r="N80" s="493"/>
      <c r="O80" s="205"/>
      <c r="P80" s="207"/>
      <c r="Q80" s="60"/>
      <c r="R80" s="203"/>
      <c r="S80" s="203"/>
      <c r="T80" s="203"/>
      <c r="U80" s="203"/>
      <c r="V80" s="203"/>
      <c r="W80" s="203"/>
      <c r="X80" s="203"/>
      <c r="Y80" s="203"/>
      <c r="Z80" s="203"/>
    </row>
    <row r="81" spans="1:26" s="204" customFormat="1" ht="24" customHeight="1" thickTop="1" thickBot="1" x14ac:dyDescent="0.3">
      <c r="A81" s="206"/>
      <c r="B81" s="494" t="str">
        <f>IF(Part18!D$9="","",Part18!D$9)</f>
        <v/>
      </c>
      <c r="C81" s="495"/>
      <c r="D81" s="496"/>
      <c r="E81" s="416" t="str">
        <f>IF(Part18!D$7="","",Part18!D$7)</f>
        <v/>
      </c>
      <c r="F81" s="417"/>
      <c r="G81" s="417"/>
      <c r="H81" s="418"/>
      <c r="I81" s="491">
        <f>Part18!$G$166</f>
        <v>0</v>
      </c>
      <c r="J81" s="492"/>
      <c r="K81" s="491">
        <f>Part18!$H$166</f>
        <v>0</v>
      </c>
      <c r="L81" s="492"/>
      <c r="M81" s="491">
        <f>Part18!$I$166</f>
        <v>0</v>
      </c>
      <c r="N81" s="493"/>
      <c r="O81" s="205"/>
      <c r="P81" s="207"/>
      <c r="Q81" s="60"/>
      <c r="R81" s="203"/>
      <c r="S81" s="203"/>
      <c r="T81" s="203"/>
      <c r="U81" s="203"/>
      <c r="V81" s="203"/>
      <c r="W81" s="203"/>
      <c r="X81" s="203"/>
      <c r="Y81" s="203"/>
      <c r="Z81" s="203"/>
    </row>
    <row r="82" spans="1:26" s="204" customFormat="1" ht="24" customHeight="1" thickTop="1" thickBot="1" x14ac:dyDescent="0.3">
      <c r="A82" s="206"/>
      <c r="B82" s="494" t="str">
        <f>IF(Part19!D$9="","",Part19!D$9)</f>
        <v/>
      </c>
      <c r="C82" s="495"/>
      <c r="D82" s="496"/>
      <c r="E82" s="416" t="str">
        <f>IF(Part19!D$7="","",Part19!D$7)</f>
        <v/>
      </c>
      <c r="F82" s="417"/>
      <c r="G82" s="417"/>
      <c r="H82" s="418"/>
      <c r="I82" s="491">
        <f>Part19!$G$166</f>
        <v>0</v>
      </c>
      <c r="J82" s="492"/>
      <c r="K82" s="491">
        <f>Part19!$H$166</f>
        <v>0</v>
      </c>
      <c r="L82" s="492"/>
      <c r="M82" s="491">
        <f>Part19!$I$166</f>
        <v>0</v>
      </c>
      <c r="N82" s="493"/>
      <c r="O82" s="205"/>
      <c r="P82" s="207"/>
      <c r="Q82" s="60"/>
      <c r="R82" s="203"/>
      <c r="S82" s="203"/>
      <c r="T82" s="203"/>
      <c r="U82" s="203"/>
      <c r="V82" s="203"/>
      <c r="W82" s="203"/>
      <c r="X82" s="203"/>
      <c r="Y82" s="203"/>
      <c r="Z82" s="203"/>
    </row>
    <row r="83" spans="1:26" s="204" customFormat="1" ht="24" customHeight="1" thickTop="1" thickBot="1" x14ac:dyDescent="0.3">
      <c r="A83" s="206"/>
      <c r="B83" s="494" t="str">
        <f>IF(Part20!D$9="","",Part20!D$9)</f>
        <v/>
      </c>
      <c r="C83" s="495"/>
      <c r="D83" s="496"/>
      <c r="E83" s="416" t="str">
        <f>IF(Part20!D$7="","",Part20!D$7)</f>
        <v/>
      </c>
      <c r="F83" s="417"/>
      <c r="G83" s="417"/>
      <c r="H83" s="418"/>
      <c r="I83" s="491">
        <f>Part20!$G$166</f>
        <v>0</v>
      </c>
      <c r="J83" s="492"/>
      <c r="K83" s="491">
        <f>Part20!$H$166</f>
        <v>0</v>
      </c>
      <c r="L83" s="492"/>
      <c r="M83" s="491">
        <f>Part20!$I$166</f>
        <v>0</v>
      </c>
      <c r="N83" s="493"/>
      <c r="O83" s="205"/>
      <c r="P83" s="202"/>
      <c r="Q83" s="60"/>
      <c r="R83" s="203"/>
      <c r="S83" s="203"/>
      <c r="T83" s="203"/>
      <c r="U83" s="203"/>
      <c r="V83" s="203"/>
      <c r="W83" s="203"/>
      <c r="X83" s="203"/>
      <c r="Y83" s="203"/>
      <c r="Z83" s="203"/>
    </row>
    <row r="84" spans="1:26" s="204" customFormat="1" ht="15.75" customHeight="1" thickTop="1" thickBot="1" x14ac:dyDescent="0.3">
      <c r="A84" s="167"/>
      <c r="B84" s="586" t="s">
        <v>9</v>
      </c>
      <c r="C84" s="587"/>
      <c r="D84" s="587"/>
      <c r="E84" s="587"/>
      <c r="F84" s="587"/>
      <c r="G84" s="587"/>
      <c r="H84" s="587"/>
      <c r="I84" s="588">
        <f>SUM(I64:J83)</f>
        <v>0</v>
      </c>
      <c r="J84" s="589"/>
      <c r="K84" s="588">
        <f>SUM(K64:L83)</f>
        <v>0</v>
      </c>
      <c r="L84" s="589"/>
      <c r="M84" s="588">
        <f>SUM(M64:N83)</f>
        <v>0</v>
      </c>
      <c r="N84" s="590"/>
      <c r="O84" s="205"/>
      <c r="P84" s="57"/>
      <c r="Q84" s="60"/>
      <c r="R84" s="203"/>
      <c r="S84" s="203"/>
      <c r="T84" s="203"/>
      <c r="U84" s="203"/>
      <c r="V84" s="203"/>
      <c r="W84" s="203"/>
      <c r="X84" s="203"/>
      <c r="Y84" s="203"/>
      <c r="Z84" s="203"/>
    </row>
    <row r="85" spans="1:26" ht="11.25" customHeight="1" thickTop="1" thickBot="1" x14ac:dyDescent="0.35">
      <c r="A85" s="10"/>
      <c r="B85" s="17"/>
      <c r="C85" s="17"/>
      <c r="D85" s="17"/>
      <c r="E85" s="17"/>
      <c r="F85" s="17"/>
      <c r="G85" s="17"/>
      <c r="H85" s="17"/>
      <c r="I85" s="17"/>
      <c r="J85" s="17"/>
      <c r="K85" s="17"/>
      <c r="L85" s="17"/>
      <c r="M85" s="18"/>
      <c r="N85" s="18"/>
      <c r="O85" s="69"/>
      <c r="P85" s="57"/>
      <c r="Q85" s="60"/>
      <c r="R85" s="58"/>
      <c r="S85" s="58"/>
      <c r="T85" s="58"/>
      <c r="U85" s="58"/>
      <c r="V85" s="58"/>
      <c r="W85" s="58"/>
      <c r="X85" s="58"/>
      <c r="Y85" s="58"/>
      <c r="Z85" s="58"/>
    </row>
    <row r="86" spans="1:26" ht="17.25" customHeight="1" thickTop="1" thickBot="1" x14ac:dyDescent="0.35">
      <c r="B86" s="437" t="s">
        <v>90</v>
      </c>
      <c r="C86" s="438"/>
      <c r="D86" s="438"/>
      <c r="E86" s="438"/>
      <c r="F86" s="438"/>
      <c r="G86" s="438"/>
      <c r="H86" s="438"/>
      <c r="I86" s="438"/>
      <c r="J86" s="438"/>
      <c r="K86" s="438"/>
      <c r="L86" s="438"/>
      <c r="M86" s="438"/>
      <c r="N86" s="438"/>
      <c r="O86" s="70"/>
      <c r="P86" s="58"/>
      <c r="Q86" s="60"/>
      <c r="R86" s="58"/>
      <c r="S86" s="58"/>
      <c r="T86" s="58"/>
      <c r="U86" s="58"/>
      <c r="V86" s="58"/>
      <c r="W86" s="58"/>
      <c r="X86" s="58"/>
      <c r="Y86" s="58"/>
      <c r="Z86" s="58"/>
    </row>
    <row r="87" spans="1:26" ht="4.5" customHeight="1" thickTop="1" thickBot="1" x14ac:dyDescent="0.35">
      <c r="A87" s="58"/>
      <c r="B87" s="58"/>
      <c r="C87" s="58"/>
      <c r="D87" s="58"/>
      <c r="E87" s="58"/>
      <c r="F87" s="58"/>
      <c r="G87" s="58"/>
      <c r="H87" s="58"/>
      <c r="I87" s="58"/>
      <c r="J87" s="58"/>
      <c r="K87" s="58"/>
      <c r="L87" s="58"/>
      <c r="M87" s="58"/>
      <c r="N87" s="58"/>
      <c r="O87" s="71"/>
      <c r="P87" s="210"/>
      <c r="Q87" s="60"/>
      <c r="R87" s="58"/>
      <c r="S87" s="58"/>
      <c r="T87" s="58"/>
      <c r="U87" s="58"/>
      <c r="V87" s="58"/>
      <c r="W87" s="58"/>
      <c r="X87" s="58"/>
      <c r="Y87" s="58"/>
      <c r="Z87" s="58"/>
    </row>
    <row r="88" spans="1:26" s="212" customFormat="1" ht="12.75" customHeight="1" thickTop="1" thickBot="1" x14ac:dyDescent="0.25">
      <c r="A88" s="210"/>
      <c r="B88" s="605" t="s">
        <v>35</v>
      </c>
      <c r="C88" s="606"/>
      <c r="D88" s="607"/>
      <c r="E88" s="599" t="s">
        <v>32</v>
      </c>
      <c r="F88" s="600"/>
      <c r="G88" s="600"/>
      <c r="H88" s="601"/>
      <c r="I88" s="597" t="s">
        <v>13</v>
      </c>
      <c r="J88" s="597" t="s">
        <v>42</v>
      </c>
      <c r="K88" s="597" t="s">
        <v>15</v>
      </c>
      <c r="L88" s="597" t="s">
        <v>16</v>
      </c>
      <c r="M88" s="597" t="s">
        <v>83</v>
      </c>
      <c r="N88" s="614" t="s">
        <v>91</v>
      </c>
      <c r="O88" s="211"/>
      <c r="P88" s="210"/>
      <c r="Q88" s="60"/>
      <c r="R88" s="210"/>
      <c r="S88" s="210"/>
      <c r="T88" s="210"/>
      <c r="U88" s="210"/>
      <c r="V88" s="210"/>
      <c r="W88" s="210"/>
      <c r="X88" s="210"/>
      <c r="Y88" s="210"/>
      <c r="Z88" s="210"/>
    </row>
    <row r="89" spans="1:26" s="212" customFormat="1" ht="12.75" customHeight="1" thickTop="1" thickBot="1" x14ac:dyDescent="0.25">
      <c r="A89" s="210"/>
      <c r="B89" s="608"/>
      <c r="C89" s="609"/>
      <c r="D89" s="610"/>
      <c r="E89" s="602"/>
      <c r="F89" s="603"/>
      <c r="G89" s="603"/>
      <c r="H89" s="604"/>
      <c r="I89" s="598"/>
      <c r="J89" s="598"/>
      <c r="K89" s="598"/>
      <c r="L89" s="598"/>
      <c r="M89" s="598"/>
      <c r="N89" s="615"/>
      <c r="O89" s="211"/>
      <c r="P89" s="210"/>
      <c r="Q89" s="60"/>
      <c r="R89" s="210"/>
      <c r="S89" s="210"/>
      <c r="T89" s="210"/>
      <c r="U89" s="210"/>
      <c r="V89" s="210"/>
      <c r="W89" s="210"/>
      <c r="X89" s="210"/>
      <c r="Y89" s="210"/>
      <c r="Z89" s="210"/>
    </row>
    <row r="90" spans="1:26" s="212" customFormat="1" ht="24" customHeight="1" thickTop="1" thickBot="1" x14ac:dyDescent="0.25">
      <c r="A90" s="210"/>
      <c r="B90" s="611" t="str">
        <f>IF('Part1-Coord'!D$9="","",'Part1-Coord'!D$9)</f>
        <v/>
      </c>
      <c r="C90" s="612"/>
      <c r="D90" s="613"/>
      <c r="E90" s="416" t="str">
        <f>IF('Part1-Coord'!D$7="","",'Part1-Coord'!D$7)</f>
        <v/>
      </c>
      <c r="F90" s="417"/>
      <c r="G90" s="417"/>
      <c r="H90" s="418"/>
      <c r="I90" s="244">
        <f>'Part1-Coord'!$H$47</f>
        <v>0</v>
      </c>
      <c r="J90" s="244">
        <f>'Part1-Coord'!$H$81</f>
        <v>0</v>
      </c>
      <c r="K90" s="244">
        <f>'Part1-Coord'!$H$135</f>
        <v>0</v>
      </c>
      <c r="L90" s="244">
        <f>'Part1-Coord'!$H$150</f>
        <v>0</v>
      </c>
      <c r="M90" s="244">
        <f>'Part1-Coord'!$H$165</f>
        <v>0</v>
      </c>
      <c r="N90" s="244">
        <f>'Part1-Coord'!$H$171</f>
        <v>0</v>
      </c>
      <c r="O90" s="211"/>
      <c r="P90" s="210"/>
      <c r="Q90" s="60"/>
      <c r="R90" s="210"/>
      <c r="S90" s="210"/>
      <c r="T90" s="210"/>
      <c r="U90" s="210"/>
      <c r="V90" s="210"/>
      <c r="W90" s="210"/>
      <c r="X90" s="210"/>
      <c r="Y90" s="210"/>
      <c r="Z90" s="210"/>
    </row>
    <row r="91" spans="1:26" s="212" customFormat="1" ht="24" customHeight="1" thickTop="1" x14ac:dyDescent="0.2">
      <c r="A91" s="210"/>
      <c r="B91" s="413" t="str">
        <f>IF(Part2!D$9="","",Part2!D$9)</f>
        <v/>
      </c>
      <c r="C91" s="414" t="str">
        <f>IF(Part2!$D$7="", "", Part2!$D$7)</f>
        <v/>
      </c>
      <c r="D91" s="415"/>
      <c r="E91" s="416" t="str">
        <f>IF(Part2!D$7="","",Part2!D$7)</f>
        <v/>
      </c>
      <c r="F91" s="417"/>
      <c r="G91" s="417"/>
      <c r="H91" s="418"/>
      <c r="I91" s="244">
        <f>Part2!$H$45</f>
        <v>0</v>
      </c>
      <c r="J91" s="244">
        <f>Part2!$H$77</f>
        <v>0</v>
      </c>
      <c r="K91" s="244">
        <f>Part2!$H$126</f>
        <v>0</v>
      </c>
      <c r="L91" s="244">
        <f>Part2!$H$143</f>
        <v>0</v>
      </c>
      <c r="M91" s="244">
        <f>Part2!$H$158</f>
        <v>0</v>
      </c>
      <c r="N91" s="244">
        <f>Part2!$H$164</f>
        <v>0</v>
      </c>
      <c r="O91" s="211"/>
      <c r="P91" s="210"/>
      <c r="Q91" s="210"/>
      <c r="R91" s="210"/>
      <c r="S91" s="210"/>
      <c r="T91" s="210"/>
      <c r="U91" s="210"/>
      <c r="V91" s="210"/>
      <c r="W91" s="210"/>
      <c r="X91" s="210"/>
      <c r="Y91" s="210"/>
      <c r="Z91" s="210"/>
    </row>
    <row r="92" spans="1:26" s="212" customFormat="1" ht="24" customHeight="1" x14ac:dyDescent="0.2">
      <c r="A92" s="210"/>
      <c r="B92" s="413" t="str">
        <f>IF(Part3!D$9="","",Part3!D$9)</f>
        <v/>
      </c>
      <c r="C92" s="414" t="str">
        <f>IF(Part3!$D$7="", "", Part3!$D$7)</f>
        <v/>
      </c>
      <c r="D92" s="415"/>
      <c r="E92" s="416" t="str">
        <f>IF(Part3!D$7="","",Part3!D$7)</f>
        <v/>
      </c>
      <c r="F92" s="417"/>
      <c r="G92" s="417"/>
      <c r="H92" s="418"/>
      <c r="I92" s="244">
        <f>Part3!$H$45</f>
        <v>0</v>
      </c>
      <c r="J92" s="244">
        <f>Part3!$H$77</f>
        <v>0</v>
      </c>
      <c r="K92" s="244">
        <f>Part3!$H$126</f>
        <v>0</v>
      </c>
      <c r="L92" s="244">
        <f>Part3!$H$143</f>
        <v>0</v>
      </c>
      <c r="M92" s="244">
        <f>Part3!$H$158</f>
        <v>0</v>
      </c>
      <c r="N92" s="244">
        <f>Part3!$H$164</f>
        <v>0</v>
      </c>
      <c r="O92" s="211"/>
      <c r="P92" s="210"/>
      <c r="Q92" s="210"/>
      <c r="R92" s="210"/>
      <c r="S92" s="210"/>
      <c r="T92" s="210"/>
      <c r="U92" s="210"/>
      <c r="V92" s="210"/>
      <c r="W92" s="210"/>
      <c r="X92" s="210"/>
      <c r="Y92" s="210"/>
      <c r="Z92" s="210"/>
    </row>
    <row r="93" spans="1:26" s="212" customFormat="1" ht="24" customHeight="1" x14ac:dyDescent="0.2">
      <c r="A93" s="210"/>
      <c r="B93" s="413" t="str">
        <f>IF(Part4!D$9="","",Part4!D$9)</f>
        <v/>
      </c>
      <c r="C93" s="414" t="str">
        <f>IF(Part4!$D$7="", "", Part4!$D$7)</f>
        <v/>
      </c>
      <c r="D93" s="415"/>
      <c r="E93" s="416" t="str">
        <f>IF(Part4!D$7="","",Part4!D$7)</f>
        <v/>
      </c>
      <c r="F93" s="417"/>
      <c r="G93" s="417"/>
      <c r="H93" s="418"/>
      <c r="I93" s="244">
        <f>Part4!$H$45</f>
        <v>0</v>
      </c>
      <c r="J93" s="244">
        <f>Part4!$H$77</f>
        <v>0</v>
      </c>
      <c r="K93" s="244">
        <f>Part4!$H$126</f>
        <v>0</v>
      </c>
      <c r="L93" s="244">
        <f>Part4!$H$143</f>
        <v>0</v>
      </c>
      <c r="M93" s="244">
        <f>Part4!$H$158</f>
        <v>0</v>
      </c>
      <c r="N93" s="244">
        <f>Part4!$H$164</f>
        <v>0</v>
      </c>
      <c r="O93" s="211"/>
      <c r="P93" s="210"/>
      <c r="Q93" s="210"/>
      <c r="R93" s="210"/>
      <c r="S93" s="210"/>
      <c r="T93" s="210"/>
      <c r="U93" s="210"/>
      <c r="V93" s="210"/>
      <c r="W93" s="210"/>
      <c r="X93" s="210"/>
      <c r="Y93" s="210"/>
      <c r="Z93" s="210"/>
    </row>
    <row r="94" spans="1:26" s="212" customFormat="1" ht="24" customHeight="1" x14ac:dyDescent="0.2">
      <c r="A94" s="210"/>
      <c r="B94" s="413" t="str">
        <f>IF(Part5!D$9="","",Part5!D$9)</f>
        <v/>
      </c>
      <c r="C94" s="414" t="str">
        <f>IF(Part5!$D$7="", "", Part5!$D$7)</f>
        <v/>
      </c>
      <c r="D94" s="415"/>
      <c r="E94" s="416" t="str">
        <f>IF(Part5!D$7="","",Part5!D$7)</f>
        <v/>
      </c>
      <c r="F94" s="417"/>
      <c r="G94" s="417"/>
      <c r="H94" s="418"/>
      <c r="I94" s="244">
        <f>Part5!$H$45</f>
        <v>0</v>
      </c>
      <c r="J94" s="244">
        <f>Part5!$H$77</f>
        <v>0</v>
      </c>
      <c r="K94" s="244">
        <f>Part5!$H$126</f>
        <v>0</v>
      </c>
      <c r="L94" s="244">
        <f>Part5!$H$143</f>
        <v>0</v>
      </c>
      <c r="M94" s="244">
        <f>Part5!$H$158</f>
        <v>0</v>
      </c>
      <c r="N94" s="244">
        <f>Part5!$H$164</f>
        <v>0</v>
      </c>
      <c r="O94" s="211"/>
      <c r="P94" s="210"/>
      <c r="Q94" s="210"/>
      <c r="R94" s="210"/>
      <c r="S94" s="210"/>
      <c r="T94" s="210"/>
      <c r="U94" s="210"/>
      <c r="V94" s="210"/>
      <c r="W94" s="210"/>
      <c r="X94" s="210"/>
      <c r="Y94" s="210"/>
      <c r="Z94" s="210"/>
    </row>
    <row r="95" spans="1:26" s="212" customFormat="1" ht="24" customHeight="1" x14ac:dyDescent="0.2">
      <c r="A95" s="210"/>
      <c r="B95" s="413" t="str">
        <f>IF(Part6!D$9="","",Part6!D$9)</f>
        <v/>
      </c>
      <c r="C95" s="414" t="str">
        <f>IF(Part6!$D$7="", "", Part6!$D$7)</f>
        <v/>
      </c>
      <c r="D95" s="415"/>
      <c r="E95" s="416" t="str">
        <f>IF(Part6!D$7="","",Part6!D$7)</f>
        <v/>
      </c>
      <c r="F95" s="417"/>
      <c r="G95" s="417"/>
      <c r="H95" s="418"/>
      <c r="I95" s="244">
        <f>Part6!$H$45</f>
        <v>0</v>
      </c>
      <c r="J95" s="244">
        <f>Part6!$H$77</f>
        <v>0</v>
      </c>
      <c r="K95" s="244">
        <f>Part6!$H$126</f>
        <v>0</v>
      </c>
      <c r="L95" s="244">
        <f>Part6!$H$143</f>
        <v>0</v>
      </c>
      <c r="M95" s="244">
        <f>Part6!$H$158</f>
        <v>0</v>
      </c>
      <c r="N95" s="244">
        <f>Part6!$H$164</f>
        <v>0</v>
      </c>
      <c r="O95" s="211"/>
      <c r="P95" s="210"/>
      <c r="Q95" s="210"/>
      <c r="R95" s="210"/>
      <c r="S95" s="210"/>
      <c r="T95" s="210"/>
      <c r="U95" s="210"/>
      <c r="V95" s="210"/>
      <c r="W95" s="210"/>
      <c r="X95" s="210"/>
      <c r="Y95" s="210"/>
      <c r="Z95" s="210"/>
    </row>
    <row r="96" spans="1:26" s="212" customFormat="1" ht="24" customHeight="1" x14ac:dyDescent="0.2">
      <c r="A96" s="210"/>
      <c r="B96" s="413" t="str">
        <f>IF(Part7!D$9="","",Part7!D$9)</f>
        <v/>
      </c>
      <c r="C96" s="414" t="str">
        <f>IF(Part7!$D$7="", "", Part7!$D$7)</f>
        <v/>
      </c>
      <c r="D96" s="415"/>
      <c r="E96" s="416" t="str">
        <f>IF(Part7!D$7="","",Part7!D$7)</f>
        <v/>
      </c>
      <c r="F96" s="417"/>
      <c r="G96" s="417"/>
      <c r="H96" s="418"/>
      <c r="I96" s="244">
        <f>Part7!$H$45</f>
        <v>0</v>
      </c>
      <c r="J96" s="244">
        <f>Part7!$H$77</f>
        <v>0</v>
      </c>
      <c r="K96" s="244">
        <f>Part7!$H$126</f>
        <v>0</v>
      </c>
      <c r="L96" s="244">
        <f>Part7!$H$143</f>
        <v>0</v>
      </c>
      <c r="M96" s="244">
        <f>Part7!$H$158</f>
        <v>0</v>
      </c>
      <c r="N96" s="244">
        <f>Part7!$H$164</f>
        <v>0</v>
      </c>
      <c r="O96" s="211"/>
      <c r="P96" s="210"/>
      <c r="Q96" s="210"/>
      <c r="R96" s="210"/>
      <c r="S96" s="210"/>
      <c r="T96" s="210"/>
      <c r="U96" s="210"/>
      <c r="V96" s="210"/>
      <c r="W96" s="210"/>
      <c r="X96" s="210"/>
      <c r="Y96" s="210"/>
      <c r="Z96" s="210"/>
    </row>
    <row r="97" spans="1:26" s="212" customFormat="1" ht="24" customHeight="1" x14ac:dyDescent="0.2">
      <c r="A97" s="210"/>
      <c r="B97" s="413" t="str">
        <f>IF(Part8!D$9="","",Part8!D$9)</f>
        <v/>
      </c>
      <c r="C97" s="414" t="str">
        <f>IF(Part8!$D$7="", "", Part8!$D$7)</f>
        <v/>
      </c>
      <c r="D97" s="415"/>
      <c r="E97" s="416" t="str">
        <f>IF(Part8!D$7="","",Part8!D$7)</f>
        <v/>
      </c>
      <c r="F97" s="417"/>
      <c r="G97" s="417"/>
      <c r="H97" s="418"/>
      <c r="I97" s="244">
        <f>Part8!$H$45</f>
        <v>0</v>
      </c>
      <c r="J97" s="244">
        <f>Part8!$H$77</f>
        <v>0</v>
      </c>
      <c r="K97" s="244">
        <f>Part8!$H$126</f>
        <v>0</v>
      </c>
      <c r="L97" s="244">
        <f>Part8!$H$143</f>
        <v>0</v>
      </c>
      <c r="M97" s="244">
        <f>Part8!$H$158</f>
        <v>0</v>
      </c>
      <c r="N97" s="244">
        <f>Part8!$H$164</f>
        <v>0</v>
      </c>
      <c r="O97" s="211"/>
      <c r="P97" s="210"/>
      <c r="Q97" s="210"/>
      <c r="R97" s="210"/>
      <c r="S97" s="210"/>
      <c r="T97" s="210"/>
      <c r="U97" s="210"/>
      <c r="V97" s="210"/>
      <c r="W97" s="210"/>
      <c r="X97" s="210"/>
      <c r="Y97" s="210"/>
      <c r="Z97" s="210"/>
    </row>
    <row r="98" spans="1:26" s="212" customFormat="1" ht="24" customHeight="1" x14ac:dyDescent="0.2">
      <c r="A98" s="210"/>
      <c r="B98" s="413" t="str">
        <f>IF(Part9!D$9="","",Part9!D$9)</f>
        <v/>
      </c>
      <c r="C98" s="414" t="str">
        <f>IF(Part9!$D$7="", "", Part9!$D$7)</f>
        <v/>
      </c>
      <c r="D98" s="415"/>
      <c r="E98" s="416" t="str">
        <f>IF(Part9!D$7="","",Part9!D$7)</f>
        <v/>
      </c>
      <c r="F98" s="417"/>
      <c r="G98" s="417"/>
      <c r="H98" s="418"/>
      <c r="I98" s="244">
        <f>Part9!$H$45</f>
        <v>0</v>
      </c>
      <c r="J98" s="244">
        <f>Part9!$H$77</f>
        <v>0</v>
      </c>
      <c r="K98" s="244">
        <f>Part9!$H$126</f>
        <v>0</v>
      </c>
      <c r="L98" s="244">
        <f>Part9!$H$143</f>
        <v>0</v>
      </c>
      <c r="M98" s="244">
        <f>Part9!$H$158</f>
        <v>0</v>
      </c>
      <c r="N98" s="244">
        <f>Part9!$H$164</f>
        <v>0</v>
      </c>
      <c r="O98" s="211"/>
      <c r="P98" s="210"/>
      <c r="Q98" s="210"/>
      <c r="R98" s="210"/>
      <c r="S98" s="210"/>
      <c r="T98" s="210"/>
      <c r="U98" s="210"/>
      <c r="V98" s="210"/>
      <c r="W98" s="210"/>
      <c r="X98" s="210"/>
      <c r="Y98" s="210"/>
      <c r="Z98" s="210"/>
    </row>
    <row r="99" spans="1:26" s="212" customFormat="1" ht="24" customHeight="1" x14ac:dyDescent="0.2">
      <c r="A99" s="210"/>
      <c r="B99" s="413" t="str">
        <f>IF(Part10!D$9="","",Part10!D$9)</f>
        <v/>
      </c>
      <c r="C99" s="414" t="str">
        <f>IF(Part10!$D$7="", "", Part10!$D$7)</f>
        <v/>
      </c>
      <c r="D99" s="415"/>
      <c r="E99" s="416" t="str">
        <f>IF(Part10!D$7="","",Part10!D$7)</f>
        <v/>
      </c>
      <c r="F99" s="417"/>
      <c r="G99" s="417"/>
      <c r="H99" s="418"/>
      <c r="I99" s="244">
        <f>Part10!$H$45</f>
        <v>0</v>
      </c>
      <c r="J99" s="244">
        <f>Part10!$H$77</f>
        <v>0</v>
      </c>
      <c r="K99" s="244">
        <f>Part10!$H$126</f>
        <v>0</v>
      </c>
      <c r="L99" s="244">
        <f>Part10!$H$143</f>
        <v>0</v>
      </c>
      <c r="M99" s="244">
        <f>Part10!$H$158</f>
        <v>0</v>
      </c>
      <c r="N99" s="244">
        <f>Part10!$H$164</f>
        <v>0</v>
      </c>
      <c r="O99" s="211"/>
      <c r="P99" s="210"/>
      <c r="Q99" s="210"/>
      <c r="R99" s="210"/>
      <c r="S99" s="210"/>
      <c r="T99" s="210"/>
      <c r="U99" s="210"/>
      <c r="V99" s="210"/>
      <c r="W99" s="210"/>
      <c r="X99" s="210"/>
      <c r="Y99" s="210"/>
      <c r="Z99" s="210"/>
    </row>
    <row r="100" spans="1:26" s="212" customFormat="1" ht="24" customHeight="1" x14ac:dyDescent="0.2">
      <c r="A100" s="210"/>
      <c r="B100" s="413" t="str">
        <f>IF(Part11!D$9="","",Part11!D$9)</f>
        <v/>
      </c>
      <c r="C100" s="414" t="str">
        <f>IF(Part11!$D$7="", "", Part11!$D$7)</f>
        <v/>
      </c>
      <c r="D100" s="415"/>
      <c r="E100" s="416" t="str">
        <f>IF(Part11!D$7="","",Part11!D$7)</f>
        <v/>
      </c>
      <c r="F100" s="417"/>
      <c r="G100" s="417"/>
      <c r="H100" s="418"/>
      <c r="I100" s="244">
        <f>Part11!$H$45</f>
        <v>0</v>
      </c>
      <c r="J100" s="244">
        <f>Part11!$H$77</f>
        <v>0</v>
      </c>
      <c r="K100" s="244">
        <f>Part11!$H$126</f>
        <v>0</v>
      </c>
      <c r="L100" s="244">
        <f>Part11!$H$143</f>
        <v>0</v>
      </c>
      <c r="M100" s="244">
        <f>Part11!$H$158</f>
        <v>0</v>
      </c>
      <c r="N100" s="244">
        <f>Part11!$H$164</f>
        <v>0</v>
      </c>
      <c r="O100" s="211"/>
      <c r="P100" s="210"/>
      <c r="Q100" s="210"/>
      <c r="R100" s="210"/>
      <c r="S100" s="210"/>
      <c r="T100" s="210"/>
      <c r="U100" s="210"/>
      <c r="V100" s="210"/>
      <c r="W100" s="210"/>
      <c r="X100" s="210"/>
      <c r="Y100" s="210"/>
      <c r="Z100" s="210"/>
    </row>
    <row r="101" spans="1:26" s="212" customFormat="1" ht="24" customHeight="1" x14ac:dyDescent="0.2">
      <c r="A101" s="210"/>
      <c r="B101" s="413" t="str">
        <f>IF(Part12!D$9="","",Part12!D$9)</f>
        <v/>
      </c>
      <c r="C101" s="414" t="str">
        <f>IF(Part12!$D$7="", "", Part12!$D$7)</f>
        <v/>
      </c>
      <c r="D101" s="415"/>
      <c r="E101" s="416" t="str">
        <f>IF(Part12!D$7="","",Part12!D$7)</f>
        <v/>
      </c>
      <c r="F101" s="417"/>
      <c r="G101" s="417"/>
      <c r="H101" s="418"/>
      <c r="I101" s="244">
        <f>Part12!$H$45</f>
        <v>0</v>
      </c>
      <c r="J101" s="244">
        <f>Part12!$H$77</f>
        <v>0</v>
      </c>
      <c r="K101" s="244">
        <f>Part12!$H$126</f>
        <v>0</v>
      </c>
      <c r="L101" s="244">
        <f>Part12!$H$143</f>
        <v>0</v>
      </c>
      <c r="M101" s="244">
        <f>Part12!$H$158</f>
        <v>0</v>
      </c>
      <c r="N101" s="244">
        <f>Part12!$H$164</f>
        <v>0</v>
      </c>
      <c r="O101" s="211"/>
      <c r="P101" s="210"/>
      <c r="Q101" s="210"/>
      <c r="R101" s="210"/>
      <c r="S101" s="210"/>
      <c r="T101" s="210"/>
      <c r="U101" s="210"/>
      <c r="V101" s="210"/>
      <c r="W101" s="210"/>
      <c r="X101" s="210"/>
      <c r="Y101" s="210"/>
      <c r="Z101" s="210"/>
    </row>
    <row r="102" spans="1:26" s="212" customFormat="1" ht="24" customHeight="1" x14ac:dyDescent="0.2">
      <c r="A102" s="210"/>
      <c r="B102" s="413" t="str">
        <f>IF(Part13!D$9="","",Part13!D$9)</f>
        <v/>
      </c>
      <c r="C102" s="414" t="str">
        <f>IF(Part13!$D$7="", "", Part13!$D$7)</f>
        <v/>
      </c>
      <c r="D102" s="415"/>
      <c r="E102" s="416" t="str">
        <f>IF(Part13!D$7="","",Part13!D$7)</f>
        <v/>
      </c>
      <c r="F102" s="417"/>
      <c r="G102" s="417"/>
      <c r="H102" s="418"/>
      <c r="I102" s="244">
        <f>Part13!$H$45</f>
        <v>0</v>
      </c>
      <c r="J102" s="244">
        <f>Part13!$H$77</f>
        <v>0</v>
      </c>
      <c r="K102" s="244">
        <f>Part13!$H$126</f>
        <v>0</v>
      </c>
      <c r="L102" s="244">
        <f>Part13!$H$143</f>
        <v>0</v>
      </c>
      <c r="M102" s="244">
        <f>Part13!$H$158</f>
        <v>0</v>
      </c>
      <c r="N102" s="244">
        <f>Part13!$H$164</f>
        <v>0</v>
      </c>
      <c r="O102" s="211"/>
      <c r="P102" s="210"/>
      <c r="Q102" s="210"/>
      <c r="R102" s="210"/>
      <c r="S102" s="210"/>
      <c r="T102" s="210"/>
      <c r="U102" s="210"/>
      <c r="V102" s="210"/>
      <c r="W102" s="210"/>
      <c r="X102" s="210"/>
      <c r="Y102" s="210"/>
      <c r="Z102" s="210"/>
    </row>
    <row r="103" spans="1:26" s="212" customFormat="1" ht="24" customHeight="1" x14ac:dyDescent="0.2">
      <c r="A103" s="210"/>
      <c r="B103" s="413" t="str">
        <f>IF(Part14!D$9="","",Part14!D$9)</f>
        <v/>
      </c>
      <c r="C103" s="414" t="str">
        <f>IF(Part14!$D$7="", "", Part14!$D$7)</f>
        <v/>
      </c>
      <c r="D103" s="415"/>
      <c r="E103" s="416" t="str">
        <f>IF(Part14!D$7="","",Part14!D$7)</f>
        <v/>
      </c>
      <c r="F103" s="417"/>
      <c r="G103" s="417"/>
      <c r="H103" s="418"/>
      <c r="I103" s="244">
        <f>Part14!$H$45</f>
        <v>0</v>
      </c>
      <c r="J103" s="244">
        <f>Part14!$H$77</f>
        <v>0</v>
      </c>
      <c r="K103" s="244">
        <f>Part14!$H$126</f>
        <v>0</v>
      </c>
      <c r="L103" s="244">
        <f>Part14!$H$143</f>
        <v>0</v>
      </c>
      <c r="M103" s="244">
        <f>Part14!$H$158</f>
        <v>0</v>
      </c>
      <c r="N103" s="244">
        <f>Part14!$H$164</f>
        <v>0</v>
      </c>
      <c r="O103" s="211"/>
      <c r="P103" s="210"/>
      <c r="Q103" s="210"/>
      <c r="R103" s="210"/>
      <c r="S103" s="210"/>
      <c r="T103" s="210"/>
      <c r="U103" s="210"/>
      <c r="V103" s="210"/>
      <c r="W103" s="210"/>
      <c r="X103" s="210"/>
      <c r="Y103" s="210"/>
      <c r="Z103" s="210"/>
    </row>
    <row r="104" spans="1:26" s="212" customFormat="1" ht="24" customHeight="1" x14ac:dyDescent="0.2">
      <c r="A104" s="210"/>
      <c r="B104" s="413" t="str">
        <f>IF(Part15!D$9="","",Part15!D$9)</f>
        <v/>
      </c>
      <c r="C104" s="414" t="str">
        <f>IF(Part15!$D$7="", "", Part15!$D$7)</f>
        <v/>
      </c>
      <c r="D104" s="415"/>
      <c r="E104" s="416" t="str">
        <f>IF(Part15!D$7="","",Part15!D$7)</f>
        <v/>
      </c>
      <c r="F104" s="417"/>
      <c r="G104" s="417"/>
      <c r="H104" s="418"/>
      <c r="I104" s="244">
        <f>Part15!$H$45</f>
        <v>0</v>
      </c>
      <c r="J104" s="244">
        <f>Part15!$H$77</f>
        <v>0</v>
      </c>
      <c r="K104" s="244">
        <f>Part15!$H$126</f>
        <v>0</v>
      </c>
      <c r="L104" s="244">
        <f>Part15!$H$143</f>
        <v>0</v>
      </c>
      <c r="M104" s="244">
        <f>Part15!$H$158</f>
        <v>0</v>
      </c>
      <c r="N104" s="244">
        <f>Part15!$H$164</f>
        <v>0</v>
      </c>
      <c r="O104" s="211"/>
      <c r="P104" s="210"/>
      <c r="Q104" s="210"/>
      <c r="R104" s="210"/>
      <c r="S104" s="210"/>
      <c r="T104" s="210"/>
      <c r="U104" s="210"/>
      <c r="V104" s="210"/>
      <c r="W104" s="210"/>
      <c r="X104" s="210"/>
      <c r="Y104" s="210"/>
      <c r="Z104" s="210"/>
    </row>
    <row r="105" spans="1:26" s="212" customFormat="1" ht="24" customHeight="1" x14ac:dyDescent="0.2">
      <c r="A105" s="210"/>
      <c r="B105" s="413" t="str">
        <f>IF(Part16!D$9="","",Part16!D$9)</f>
        <v/>
      </c>
      <c r="C105" s="414" t="str">
        <f>IF(Part16!$D$7="", "", Part16!$D$7)</f>
        <v/>
      </c>
      <c r="D105" s="415"/>
      <c r="E105" s="416" t="str">
        <f>IF(Part16!D$7="","",Part16!D$7)</f>
        <v/>
      </c>
      <c r="F105" s="417"/>
      <c r="G105" s="417"/>
      <c r="H105" s="418"/>
      <c r="I105" s="244">
        <f>Part16!$H$45</f>
        <v>0</v>
      </c>
      <c r="J105" s="244">
        <f>Part16!$H$77</f>
        <v>0</v>
      </c>
      <c r="K105" s="244">
        <f>Part16!$H$126</f>
        <v>0</v>
      </c>
      <c r="L105" s="244">
        <f>Part16!$H$143</f>
        <v>0</v>
      </c>
      <c r="M105" s="244">
        <f>Part16!$H$158</f>
        <v>0</v>
      </c>
      <c r="N105" s="244">
        <f>Part16!$H$164</f>
        <v>0</v>
      </c>
      <c r="O105" s="211"/>
      <c r="P105" s="210"/>
      <c r="Q105" s="210"/>
      <c r="R105" s="210"/>
      <c r="S105" s="210"/>
      <c r="T105" s="210"/>
      <c r="U105" s="210"/>
      <c r="V105" s="210"/>
      <c r="W105" s="210"/>
      <c r="X105" s="210"/>
      <c r="Y105" s="210"/>
      <c r="Z105" s="210"/>
    </row>
    <row r="106" spans="1:26" s="212" customFormat="1" ht="24" customHeight="1" x14ac:dyDescent="0.2">
      <c r="A106" s="210"/>
      <c r="B106" s="413" t="str">
        <f>IF(Part17!D$9="","",Part17!D$9)</f>
        <v/>
      </c>
      <c r="C106" s="414" t="str">
        <f>IF(Part17!$D$7="", "", Part17!$D$7)</f>
        <v/>
      </c>
      <c r="D106" s="415"/>
      <c r="E106" s="416" t="str">
        <f>IF(Part17!D$7="","",Part17!D$7)</f>
        <v/>
      </c>
      <c r="F106" s="417"/>
      <c r="G106" s="417"/>
      <c r="H106" s="418"/>
      <c r="I106" s="244">
        <f>Part17!$H$45</f>
        <v>0</v>
      </c>
      <c r="J106" s="244">
        <f>Part17!$H$77</f>
        <v>0</v>
      </c>
      <c r="K106" s="244">
        <f>Part17!$H$126</f>
        <v>0</v>
      </c>
      <c r="L106" s="244">
        <f>Part17!$H$143</f>
        <v>0</v>
      </c>
      <c r="M106" s="244">
        <f>Part17!$H$158</f>
        <v>0</v>
      </c>
      <c r="N106" s="244">
        <f>Part17!$H$164</f>
        <v>0</v>
      </c>
      <c r="O106" s="211"/>
      <c r="P106" s="210"/>
      <c r="Q106" s="210"/>
      <c r="R106" s="210"/>
      <c r="S106" s="210"/>
      <c r="T106" s="210"/>
      <c r="U106" s="210"/>
      <c r="V106" s="210"/>
      <c r="W106" s="210"/>
      <c r="X106" s="210"/>
      <c r="Y106" s="210"/>
      <c r="Z106" s="210"/>
    </row>
    <row r="107" spans="1:26" s="212" customFormat="1" ht="24" customHeight="1" x14ac:dyDescent="0.2">
      <c r="A107" s="210"/>
      <c r="B107" s="413" t="str">
        <f>IF(Part18!D$9="","",Part18!D$9)</f>
        <v/>
      </c>
      <c r="C107" s="414" t="str">
        <f>IF(Part18!$D$7="", "", Part18!$D$7)</f>
        <v/>
      </c>
      <c r="D107" s="415"/>
      <c r="E107" s="416" t="str">
        <f>IF(Part18!D$7="","",Part18!D$7)</f>
        <v/>
      </c>
      <c r="F107" s="417"/>
      <c r="G107" s="417"/>
      <c r="H107" s="418"/>
      <c r="I107" s="244">
        <f>Part18!$H$45</f>
        <v>0</v>
      </c>
      <c r="J107" s="244">
        <f>Part18!$H$77</f>
        <v>0</v>
      </c>
      <c r="K107" s="244">
        <f>Part18!$H$126</f>
        <v>0</v>
      </c>
      <c r="L107" s="244">
        <f>Part18!$H$143</f>
        <v>0</v>
      </c>
      <c r="M107" s="244">
        <f>Part18!$H$158</f>
        <v>0</v>
      </c>
      <c r="N107" s="244">
        <f>Part18!$H$164</f>
        <v>0</v>
      </c>
      <c r="O107" s="211"/>
      <c r="P107" s="210"/>
      <c r="Q107" s="210"/>
      <c r="R107" s="210"/>
      <c r="S107" s="210"/>
      <c r="T107" s="210"/>
      <c r="U107" s="210"/>
      <c r="V107" s="210"/>
      <c r="W107" s="210"/>
      <c r="X107" s="210"/>
      <c r="Y107" s="210"/>
      <c r="Z107" s="210"/>
    </row>
    <row r="108" spans="1:26" s="212" customFormat="1" ht="24" customHeight="1" x14ac:dyDescent="0.2">
      <c r="A108" s="210"/>
      <c r="B108" s="413" t="str">
        <f>IF(Part19!D$9="","",Part19!D$9)</f>
        <v/>
      </c>
      <c r="C108" s="414" t="str">
        <f>IF(Part19!$D$7="", "", Part19!$D$7)</f>
        <v/>
      </c>
      <c r="D108" s="415"/>
      <c r="E108" s="416" t="str">
        <f>IF(Part19!D$7="","",Part19!D$7)</f>
        <v/>
      </c>
      <c r="F108" s="417"/>
      <c r="G108" s="417"/>
      <c r="H108" s="418"/>
      <c r="I108" s="244">
        <f>Part19!$H$45</f>
        <v>0</v>
      </c>
      <c r="J108" s="244">
        <f>Part19!$H$77</f>
        <v>0</v>
      </c>
      <c r="K108" s="244">
        <f>Part19!$H$126</f>
        <v>0</v>
      </c>
      <c r="L108" s="244">
        <f>Part19!$H$143</f>
        <v>0</v>
      </c>
      <c r="M108" s="244">
        <f>Part19!$H$158</f>
        <v>0</v>
      </c>
      <c r="N108" s="244">
        <f>Part19!$H$164</f>
        <v>0</v>
      </c>
      <c r="O108" s="211"/>
      <c r="P108" s="210"/>
      <c r="Q108" s="210"/>
      <c r="R108" s="210"/>
      <c r="S108" s="210"/>
      <c r="T108" s="210"/>
      <c r="U108" s="210"/>
      <c r="V108" s="210"/>
      <c r="W108" s="210"/>
      <c r="X108" s="210"/>
      <c r="Y108" s="210"/>
      <c r="Z108" s="210"/>
    </row>
    <row r="109" spans="1:26" s="212" customFormat="1" ht="24" customHeight="1" x14ac:dyDescent="0.2">
      <c r="A109" s="210"/>
      <c r="B109" s="413" t="str">
        <f>IF(Part20!D$9="","",Part20!D$9)</f>
        <v/>
      </c>
      <c r="C109" s="414" t="str">
        <f>IF(Part20!$D$7="", "", Part20!$D$7)</f>
        <v/>
      </c>
      <c r="D109" s="415"/>
      <c r="E109" s="416" t="str">
        <f>IF(Part20!D$7="","",Part20!D$7)</f>
        <v/>
      </c>
      <c r="F109" s="417"/>
      <c r="G109" s="417"/>
      <c r="H109" s="418"/>
      <c r="I109" s="244">
        <f>Part20!$H$45</f>
        <v>0</v>
      </c>
      <c r="J109" s="244">
        <f>Part20!$H$77</f>
        <v>0</v>
      </c>
      <c r="K109" s="244">
        <f>Part20!$H$126</f>
        <v>0</v>
      </c>
      <c r="L109" s="244">
        <f>Part20!$H$143</f>
        <v>0</v>
      </c>
      <c r="M109" s="244">
        <f>Part20!$H$158</f>
        <v>0</v>
      </c>
      <c r="N109" s="244">
        <f>Part20!$H$164</f>
        <v>0</v>
      </c>
      <c r="O109" s="211"/>
      <c r="P109" s="247"/>
      <c r="Q109" s="210"/>
      <c r="R109" s="210"/>
      <c r="S109" s="210"/>
      <c r="T109" s="210"/>
      <c r="U109" s="210"/>
      <c r="V109" s="210"/>
      <c r="W109" s="210"/>
      <c r="X109" s="210"/>
      <c r="Y109" s="210"/>
      <c r="Z109" s="210"/>
    </row>
    <row r="110" spans="1:26" s="212" customFormat="1" ht="15.75" customHeight="1" thickBot="1" x14ac:dyDescent="0.3">
      <c r="A110" s="210"/>
      <c r="B110" s="586" t="s">
        <v>9</v>
      </c>
      <c r="C110" s="587"/>
      <c r="D110" s="587"/>
      <c r="E110" s="587"/>
      <c r="F110" s="587"/>
      <c r="G110" s="587"/>
      <c r="H110" s="587"/>
      <c r="I110" s="245">
        <f>SUM(I90:I109)</f>
        <v>0</v>
      </c>
      <c r="J110" s="245">
        <f t="shared" ref="J110:N110" si="1">SUM(J90:J109)</f>
        <v>0</v>
      </c>
      <c r="K110" s="245">
        <f>SUM(K90:K109)</f>
        <v>0</v>
      </c>
      <c r="L110" s="245">
        <f t="shared" si="1"/>
        <v>0</v>
      </c>
      <c r="M110" s="245">
        <f>SUM(M90:M109)</f>
        <v>0</v>
      </c>
      <c r="N110" s="246">
        <f t="shared" si="1"/>
        <v>0</v>
      </c>
      <c r="O110" s="211"/>
      <c r="P110" s="210"/>
      <c r="Q110" s="210"/>
      <c r="R110" s="210"/>
      <c r="S110" s="210"/>
      <c r="T110" s="210"/>
      <c r="U110" s="210"/>
      <c r="V110" s="210"/>
      <c r="W110" s="210"/>
      <c r="X110" s="210"/>
      <c r="Y110" s="210"/>
      <c r="Z110" s="210"/>
    </row>
    <row r="111" spans="1:26" s="212" customFormat="1" ht="15.75" customHeight="1" thickTop="1" thickBot="1" x14ac:dyDescent="0.25">
      <c r="A111" s="214"/>
      <c r="B111" s="215"/>
      <c r="C111" s="216"/>
      <c r="D111" s="216"/>
      <c r="E111" s="216"/>
      <c r="F111" s="216"/>
      <c r="G111" s="216"/>
      <c r="H111" s="216"/>
      <c r="I111" s="217"/>
      <c r="J111" s="217"/>
      <c r="K111" s="217"/>
      <c r="L111" s="217"/>
      <c r="M111" s="217"/>
      <c r="N111" s="217"/>
      <c r="O111" s="218"/>
      <c r="P111" s="57"/>
      <c r="Q111" s="210"/>
      <c r="R111" s="210"/>
      <c r="S111" s="210"/>
      <c r="T111" s="210"/>
      <c r="U111" s="210"/>
      <c r="V111" s="210"/>
      <c r="W111" s="210"/>
      <c r="X111" s="210"/>
      <c r="Y111" s="210"/>
      <c r="Z111" s="210"/>
    </row>
    <row r="112" spans="1:26" ht="17.25" customHeight="1" thickTop="1" thickBot="1" x14ac:dyDescent="0.35">
      <c r="B112" s="437" t="s">
        <v>141</v>
      </c>
      <c r="C112" s="438"/>
      <c r="D112" s="438"/>
      <c r="E112" s="438"/>
      <c r="F112" s="438"/>
      <c r="G112" s="438"/>
      <c r="H112" s="438"/>
      <c r="I112" s="438"/>
      <c r="J112" s="438"/>
      <c r="K112" s="438"/>
      <c r="L112" s="438"/>
      <c r="M112" s="438"/>
      <c r="N112" s="438"/>
      <c r="O112" s="66"/>
      <c r="P112" s="57"/>
      <c r="Q112" s="57"/>
      <c r="R112" s="58"/>
      <c r="S112" s="58"/>
      <c r="T112" s="58"/>
      <c r="U112" s="58"/>
      <c r="V112" s="58"/>
      <c r="W112" s="58"/>
      <c r="X112" s="58"/>
      <c r="Y112" s="58"/>
      <c r="Z112" s="58"/>
    </row>
    <row r="113" spans="1:26" ht="15.75" customHeight="1" thickTop="1" thickBot="1" x14ac:dyDescent="0.35">
      <c r="A113" s="12"/>
      <c r="B113" s="427"/>
      <c r="C113" s="428"/>
      <c r="D113" s="9"/>
      <c r="E113" s="9"/>
      <c r="F113" s="9"/>
      <c r="G113" s="9"/>
      <c r="H113" s="9"/>
      <c r="I113" s="9"/>
      <c r="J113" s="9"/>
      <c r="K113" s="9"/>
      <c r="L113" s="9"/>
      <c r="M113" s="9"/>
      <c r="N113" s="9"/>
      <c r="O113" s="66"/>
      <c r="P113" s="202"/>
      <c r="Q113" s="57"/>
      <c r="R113" s="58"/>
      <c r="S113" s="58"/>
      <c r="T113" s="58"/>
      <c r="U113" s="58"/>
      <c r="V113" s="58"/>
      <c r="W113" s="58"/>
      <c r="X113" s="58"/>
      <c r="Y113" s="58"/>
      <c r="Z113" s="58"/>
    </row>
    <row r="114" spans="1:26" s="204" customFormat="1" ht="15.75" customHeight="1" thickTop="1" thickBot="1" x14ac:dyDescent="0.3">
      <c r="A114" s="167"/>
      <c r="B114" s="427"/>
      <c r="C114" s="428"/>
      <c r="D114" s="208"/>
      <c r="E114" s="208"/>
      <c r="F114" s="208"/>
      <c r="G114" s="208"/>
      <c r="H114" s="209"/>
      <c r="I114" s="596" t="s">
        <v>133</v>
      </c>
      <c r="J114" s="530"/>
      <c r="K114" s="530"/>
      <c r="L114" s="528" t="s">
        <v>10</v>
      </c>
      <c r="M114" s="530"/>
      <c r="N114" s="529"/>
      <c r="O114" s="205"/>
      <c r="P114" s="202"/>
      <c r="Q114" s="202"/>
      <c r="R114" s="203"/>
      <c r="S114" s="203"/>
      <c r="T114" s="203"/>
      <c r="U114" s="203"/>
      <c r="V114" s="203"/>
      <c r="W114" s="203"/>
      <c r="X114" s="203"/>
      <c r="Y114" s="203"/>
      <c r="Z114" s="203"/>
    </row>
    <row r="115" spans="1:26" s="204" customFormat="1" ht="15.75" customHeight="1" thickTop="1" thickBot="1" x14ac:dyDescent="0.35">
      <c r="A115" s="167"/>
      <c r="B115" s="591" t="s">
        <v>43</v>
      </c>
      <c r="C115" s="592"/>
      <c r="D115" s="592"/>
      <c r="E115" s="592"/>
      <c r="F115" s="592"/>
      <c r="G115" s="592"/>
      <c r="H115" s="592"/>
      <c r="I115" s="593">
        <f>'Part1-Coord'!H186+Part2!H179+Part3!H179+Part4!H179+Part5!H179+Part6!H179+Part7!H179+Part8!H179+Part9!H179+Part10!H179+Part11!H179+Part12!H179+Part13!H179+Part14!H179+Part15!H179+Part16!H179+Part17!H179+Part18!H179+Part19!H179+Part20!H179</f>
        <v>0</v>
      </c>
      <c r="J115" s="594"/>
      <c r="K115" s="594"/>
      <c r="L115" s="593">
        <f>'Part1-Coord'!I186+Part2!I179+Part3!I179+Part4!I179+Part5!I179+Part6!I179+Part7!I179+Part8!I179+Part9!I179+Part10!I179+Part11!I179+Part12!I179+Part13!I179+Part14!I179+Part15!I179+Part16!I179+Part17!I179+Part18!I179+Part19!I179+Part20!I179</f>
        <v>0</v>
      </c>
      <c r="M115" s="594"/>
      <c r="N115" s="595"/>
      <c r="O115" s="205"/>
      <c r="P115" s="58"/>
      <c r="Q115" s="202"/>
      <c r="R115" s="203"/>
      <c r="S115" s="203"/>
      <c r="T115" s="203"/>
      <c r="U115" s="203"/>
      <c r="V115" s="203"/>
      <c r="W115" s="203"/>
      <c r="X115" s="203"/>
      <c r="Y115" s="203"/>
      <c r="Z115" s="203"/>
    </row>
    <row r="116" spans="1:26" ht="15" thickTop="1" x14ac:dyDescent="0.3">
      <c r="A116" s="58"/>
      <c r="B116" s="58"/>
      <c r="C116" s="58"/>
      <c r="D116" s="58"/>
      <c r="E116" s="58"/>
      <c r="F116" s="58"/>
      <c r="G116" s="58"/>
      <c r="H116" s="58"/>
      <c r="I116" s="58"/>
      <c r="J116" s="58"/>
      <c r="K116" s="58"/>
      <c r="L116" s="58"/>
      <c r="M116" s="58"/>
      <c r="N116" s="58"/>
      <c r="O116" s="71"/>
      <c r="P116" s="58"/>
      <c r="Q116" s="58"/>
      <c r="R116" s="58"/>
      <c r="S116" s="58"/>
      <c r="T116" s="58"/>
      <c r="U116" s="58"/>
      <c r="V116" s="58"/>
      <c r="W116" s="58"/>
      <c r="X116" s="58"/>
      <c r="Y116" s="58"/>
      <c r="Z116" s="58"/>
    </row>
    <row r="117" spans="1:26" ht="15" customHeight="1" x14ac:dyDescent="0.3">
      <c r="A117" s="58"/>
      <c r="B117" s="457" t="s">
        <v>154</v>
      </c>
      <c r="C117" s="457"/>
      <c r="D117" s="457"/>
      <c r="E117" s="457"/>
      <c r="F117" s="457"/>
      <c r="G117" s="457"/>
      <c r="H117" s="457"/>
      <c r="I117" s="457"/>
      <c r="J117" s="457"/>
      <c r="K117" s="457"/>
      <c r="L117" s="457"/>
      <c r="M117" s="457"/>
      <c r="N117" s="457"/>
      <c r="O117" s="71"/>
      <c r="P117" s="58"/>
      <c r="Q117" s="58"/>
      <c r="R117" s="58"/>
      <c r="S117" s="58"/>
      <c r="T117" s="58"/>
      <c r="U117" s="58"/>
      <c r="V117" s="58"/>
      <c r="W117" s="58"/>
      <c r="X117" s="58"/>
      <c r="Y117" s="58"/>
      <c r="Z117" s="58"/>
    </row>
    <row r="118" spans="1:26" ht="14.4" x14ac:dyDescent="0.3">
      <c r="A118" s="58"/>
      <c r="B118" s="457"/>
      <c r="C118" s="457"/>
      <c r="D118" s="457"/>
      <c r="E118" s="457"/>
      <c r="F118" s="457"/>
      <c r="G118" s="457"/>
      <c r="H118" s="457"/>
      <c r="I118" s="457"/>
      <c r="J118" s="457"/>
      <c r="K118" s="457"/>
      <c r="L118" s="457"/>
      <c r="M118" s="457"/>
      <c r="N118" s="457"/>
      <c r="O118" s="71"/>
      <c r="P118" s="58"/>
      <c r="Q118" s="58"/>
      <c r="R118" s="58"/>
      <c r="S118" s="58"/>
      <c r="T118" s="58"/>
      <c r="U118" s="58"/>
      <c r="V118" s="58"/>
      <c r="W118" s="58"/>
      <c r="X118" s="58"/>
      <c r="Y118" s="58"/>
      <c r="Z118" s="58"/>
    </row>
    <row r="119" spans="1:26" ht="15" thickBot="1" x14ac:dyDescent="0.35">
      <c r="B119" s="315"/>
      <c r="C119" s="315"/>
      <c r="D119" s="315"/>
      <c r="E119" s="315"/>
      <c r="F119" s="315"/>
      <c r="G119" s="315"/>
      <c r="H119" s="315"/>
      <c r="P119" s="58"/>
      <c r="Q119" s="58"/>
      <c r="R119" s="58"/>
      <c r="S119" s="58"/>
      <c r="T119" s="58"/>
      <c r="U119" s="58"/>
      <c r="V119" s="58"/>
      <c r="W119" s="58"/>
      <c r="X119" s="58"/>
      <c r="Y119" s="58"/>
      <c r="Z119" s="58"/>
    </row>
    <row r="120" spans="1:26" ht="30" customHeight="1" thickTop="1" thickBot="1" x14ac:dyDescent="0.35">
      <c r="A120" s="307"/>
      <c r="B120" s="458" t="s">
        <v>143</v>
      </c>
      <c r="C120" s="459"/>
      <c r="D120" s="459"/>
      <c r="E120" s="459"/>
      <c r="F120" s="459"/>
      <c r="G120" s="459"/>
      <c r="H120" s="460"/>
      <c r="K120" s="458" t="s">
        <v>146</v>
      </c>
      <c r="L120" s="459"/>
      <c r="M120" s="459"/>
      <c r="N120" s="460"/>
      <c r="O120" s="59"/>
      <c r="P120" s="58"/>
      <c r="Q120" s="58"/>
      <c r="R120" s="58"/>
      <c r="S120" s="58"/>
      <c r="T120" s="58"/>
      <c r="U120" s="58"/>
      <c r="V120" s="58"/>
      <c r="W120" s="58"/>
      <c r="X120" s="58"/>
      <c r="Y120" s="58"/>
      <c r="Z120" s="58"/>
    </row>
    <row r="121" spans="1:26" ht="16.5" customHeight="1" thickTop="1" thickBot="1" x14ac:dyDescent="0.35">
      <c r="A121" s="307"/>
      <c r="B121" s="461" t="s">
        <v>3</v>
      </c>
      <c r="C121" s="462"/>
      <c r="D121" s="463"/>
      <c r="E121" s="464" t="s">
        <v>2</v>
      </c>
      <c r="F121" s="462"/>
      <c r="G121" s="462"/>
      <c r="H121" s="465"/>
      <c r="K121" s="466" t="s">
        <v>3</v>
      </c>
      <c r="L121" s="467"/>
      <c r="M121" s="468" t="s">
        <v>2</v>
      </c>
      <c r="N121" s="469"/>
      <c r="O121" s="59"/>
      <c r="P121" s="58"/>
      <c r="Q121" s="58"/>
      <c r="R121" s="58"/>
      <c r="S121" s="58"/>
      <c r="T121" s="58"/>
      <c r="U121" s="58"/>
      <c r="V121" s="58"/>
      <c r="W121" s="58"/>
      <c r="X121" s="58"/>
      <c r="Y121" s="58"/>
      <c r="Z121" s="58"/>
    </row>
    <row r="122" spans="1:26" ht="24.75" customHeight="1" thickTop="1" thickBot="1" x14ac:dyDescent="0.35">
      <c r="A122" s="311"/>
      <c r="B122" s="470" t="str">
        <f>IF(C$18="","",C$18)</f>
        <v/>
      </c>
      <c r="C122" s="471"/>
      <c r="D122" s="472"/>
      <c r="E122" s="471" t="str">
        <f>IF(C$17="","",C$17)</f>
        <v/>
      </c>
      <c r="F122" s="471"/>
      <c r="G122" s="471"/>
      <c r="H122" s="473"/>
      <c r="K122" s="474" t="str">
        <f>IF(D42="","",D42)</f>
        <v/>
      </c>
      <c r="L122" s="475"/>
      <c r="M122" s="476" t="str">
        <f>IF(D41="","",D41)</f>
        <v/>
      </c>
      <c r="N122" s="477"/>
      <c r="O122" s="59"/>
      <c r="P122" s="58"/>
      <c r="Q122" s="58"/>
      <c r="R122" s="58"/>
      <c r="S122" s="58"/>
      <c r="T122" s="58"/>
      <c r="U122" s="58"/>
      <c r="V122" s="58"/>
      <c r="W122" s="58"/>
      <c r="X122" s="58"/>
      <c r="Y122" s="58"/>
      <c r="Z122" s="58"/>
    </row>
    <row r="123" spans="1:26" ht="15.6" thickTop="1" thickBot="1" x14ac:dyDescent="0.35">
      <c r="A123" s="152"/>
      <c r="B123" s="141"/>
      <c r="C123" s="141"/>
      <c r="K123" s="461" t="s">
        <v>34</v>
      </c>
      <c r="L123" s="462"/>
      <c r="M123" s="462"/>
      <c r="N123" s="465"/>
      <c r="O123" s="59"/>
      <c r="P123" s="58"/>
      <c r="Q123" s="58"/>
      <c r="R123" s="58"/>
      <c r="S123" s="58"/>
      <c r="T123" s="58"/>
      <c r="U123" s="58"/>
      <c r="V123" s="58"/>
      <c r="W123" s="58"/>
      <c r="X123" s="58"/>
      <c r="Y123" s="58"/>
      <c r="Z123" s="58"/>
    </row>
    <row r="124" spans="1:26" ht="16.5" customHeight="1" thickTop="1" thickBot="1" x14ac:dyDescent="0.35">
      <c r="A124" s="307"/>
      <c r="B124" s="478" t="s">
        <v>33</v>
      </c>
      <c r="C124" s="479"/>
      <c r="D124" s="479"/>
      <c r="E124" s="479"/>
      <c r="F124" s="479"/>
      <c r="G124" s="479"/>
      <c r="H124" s="480"/>
      <c r="K124" s="470" t="str">
        <f>IF(D43="","",D43)</f>
        <v/>
      </c>
      <c r="L124" s="471"/>
      <c r="M124" s="471"/>
      <c r="N124" s="473"/>
      <c r="O124" s="59"/>
      <c r="P124" s="58"/>
      <c r="Q124" s="58"/>
      <c r="R124" s="58"/>
      <c r="S124" s="58"/>
      <c r="T124" s="58"/>
      <c r="U124" s="58"/>
      <c r="V124" s="58"/>
      <c r="W124" s="58"/>
      <c r="X124" s="58"/>
      <c r="Y124" s="58"/>
      <c r="Z124" s="58"/>
    </row>
    <row r="125" spans="1:26" ht="15.6" thickTop="1" thickBot="1" x14ac:dyDescent="0.35">
      <c r="A125" s="307"/>
      <c r="B125" s="481"/>
      <c r="C125" s="481"/>
      <c r="D125" s="481"/>
      <c r="E125" s="481"/>
      <c r="F125" s="481"/>
      <c r="G125" s="481"/>
      <c r="H125" s="481"/>
      <c r="K125" s="141"/>
      <c r="L125" s="141"/>
      <c r="M125" s="141"/>
      <c r="N125" s="141"/>
      <c r="O125" s="59"/>
      <c r="P125" s="58"/>
      <c r="Q125" s="58"/>
      <c r="R125" s="58"/>
      <c r="S125" s="58"/>
      <c r="T125" s="58"/>
      <c r="U125" s="58"/>
      <c r="V125" s="58"/>
      <c r="W125" s="58"/>
      <c r="X125" s="58"/>
      <c r="Y125" s="58"/>
      <c r="Z125" s="58"/>
    </row>
    <row r="126" spans="1:26" ht="16.5" customHeight="1" thickTop="1" thickBot="1" x14ac:dyDescent="0.35">
      <c r="A126" s="307"/>
      <c r="B126" s="481"/>
      <c r="C126" s="481"/>
      <c r="D126" s="481"/>
      <c r="E126" s="481"/>
      <c r="F126" s="481"/>
      <c r="G126" s="481"/>
      <c r="H126" s="481"/>
      <c r="K126" s="478" t="s">
        <v>145</v>
      </c>
      <c r="L126" s="479"/>
      <c r="M126" s="479"/>
      <c r="N126" s="480"/>
      <c r="O126" s="59"/>
      <c r="P126" s="58"/>
      <c r="Q126" s="58"/>
      <c r="R126" s="58"/>
      <c r="S126" s="58"/>
      <c r="T126" s="58"/>
      <c r="U126" s="58"/>
      <c r="V126" s="58"/>
      <c r="W126" s="58"/>
      <c r="X126" s="58"/>
      <c r="Y126" s="58"/>
      <c r="Z126" s="58"/>
    </row>
    <row r="127" spans="1:26" ht="15.6" thickTop="1" thickBot="1" x14ac:dyDescent="0.35">
      <c r="A127" s="307"/>
      <c r="B127" s="481"/>
      <c r="C127" s="481"/>
      <c r="D127" s="481"/>
      <c r="E127" s="481"/>
      <c r="F127" s="481"/>
      <c r="G127" s="481"/>
      <c r="H127" s="481"/>
      <c r="K127" s="482"/>
      <c r="L127" s="483"/>
      <c r="M127" s="483"/>
      <c r="N127" s="484"/>
      <c r="O127" s="59"/>
      <c r="P127" s="58"/>
      <c r="Q127" s="58"/>
      <c r="R127" s="58"/>
      <c r="S127" s="58"/>
      <c r="T127" s="58"/>
      <c r="U127" s="58"/>
      <c r="V127" s="58"/>
      <c r="W127" s="58"/>
      <c r="X127" s="58"/>
      <c r="Y127" s="58"/>
      <c r="Z127" s="58"/>
    </row>
    <row r="128" spans="1:26" ht="15.6" thickTop="1" thickBot="1" x14ac:dyDescent="0.35">
      <c r="A128" s="307"/>
      <c r="B128" s="481"/>
      <c r="C128" s="481"/>
      <c r="D128" s="481"/>
      <c r="E128" s="481"/>
      <c r="F128" s="481"/>
      <c r="G128" s="481"/>
      <c r="H128" s="481"/>
      <c r="K128" s="485"/>
      <c r="L128" s="486"/>
      <c r="M128" s="486"/>
      <c r="N128" s="487"/>
      <c r="O128" s="59"/>
      <c r="P128" s="58"/>
      <c r="Q128" s="58"/>
      <c r="R128" s="58"/>
      <c r="S128" s="58"/>
      <c r="T128" s="58"/>
      <c r="U128" s="58"/>
      <c r="V128" s="58"/>
      <c r="W128" s="58"/>
      <c r="X128" s="58"/>
      <c r="Y128" s="58"/>
      <c r="Z128" s="58"/>
    </row>
    <row r="129" spans="1:26" ht="15.6" thickTop="1" thickBot="1" x14ac:dyDescent="0.35">
      <c r="A129" s="307"/>
      <c r="B129" s="481"/>
      <c r="C129" s="481"/>
      <c r="D129" s="481"/>
      <c r="E129" s="481"/>
      <c r="F129" s="481"/>
      <c r="G129" s="481"/>
      <c r="H129" s="481"/>
      <c r="K129" s="485"/>
      <c r="L129" s="486"/>
      <c r="M129" s="486"/>
      <c r="N129" s="487"/>
      <c r="O129" s="59"/>
      <c r="P129" s="58"/>
      <c r="Q129" s="58"/>
      <c r="R129" s="58"/>
      <c r="S129" s="58"/>
      <c r="T129" s="58"/>
      <c r="U129" s="58"/>
      <c r="V129" s="58"/>
      <c r="W129" s="58"/>
      <c r="X129" s="58"/>
      <c r="Y129" s="58"/>
      <c r="Z129" s="58"/>
    </row>
    <row r="130" spans="1:26" ht="15.6" thickTop="1" thickBot="1" x14ac:dyDescent="0.35">
      <c r="A130" s="307"/>
      <c r="B130" s="481"/>
      <c r="C130" s="481"/>
      <c r="D130" s="481"/>
      <c r="E130" s="481"/>
      <c r="F130" s="481"/>
      <c r="G130" s="481"/>
      <c r="H130" s="481"/>
      <c r="K130" s="485"/>
      <c r="L130" s="486"/>
      <c r="M130" s="486"/>
      <c r="N130" s="487"/>
      <c r="O130" s="59"/>
      <c r="P130" s="58"/>
      <c r="Q130" s="58"/>
      <c r="R130" s="58"/>
      <c r="S130" s="58"/>
      <c r="T130" s="58"/>
      <c r="U130" s="58"/>
      <c r="V130" s="58"/>
      <c r="W130" s="58"/>
      <c r="X130" s="58"/>
      <c r="Y130" s="58"/>
      <c r="Z130" s="58"/>
    </row>
    <row r="131" spans="1:26" ht="15.6" thickTop="1" thickBot="1" x14ac:dyDescent="0.35">
      <c r="A131" s="307"/>
      <c r="B131" s="481"/>
      <c r="C131" s="481"/>
      <c r="D131" s="481"/>
      <c r="E131" s="481"/>
      <c r="F131" s="481"/>
      <c r="G131" s="481"/>
      <c r="H131" s="481"/>
      <c r="K131" s="485"/>
      <c r="L131" s="486"/>
      <c r="M131" s="486"/>
      <c r="N131" s="487"/>
      <c r="O131" s="59"/>
      <c r="P131" s="58"/>
      <c r="Q131" s="58"/>
      <c r="R131" s="58"/>
      <c r="S131" s="58"/>
      <c r="T131" s="58"/>
      <c r="U131" s="58"/>
      <c r="V131" s="58"/>
      <c r="W131" s="58"/>
      <c r="X131" s="58"/>
      <c r="Y131" s="58"/>
      <c r="Z131" s="58"/>
    </row>
    <row r="132" spans="1:26" ht="15.6" thickTop="1" thickBot="1" x14ac:dyDescent="0.35">
      <c r="A132" s="307"/>
      <c r="B132" s="481"/>
      <c r="C132" s="481"/>
      <c r="D132" s="481"/>
      <c r="E132" s="481"/>
      <c r="F132" s="481"/>
      <c r="G132" s="481"/>
      <c r="H132" s="481"/>
      <c r="K132" s="488"/>
      <c r="L132" s="489"/>
      <c r="M132" s="489"/>
      <c r="N132" s="490"/>
      <c r="O132" s="59"/>
      <c r="P132" s="58"/>
      <c r="Q132" s="58"/>
      <c r="R132" s="58"/>
      <c r="S132" s="58"/>
      <c r="T132" s="58"/>
      <c r="U132" s="58"/>
      <c r="V132" s="58"/>
      <c r="W132" s="58"/>
      <c r="X132" s="58"/>
      <c r="Y132" s="58"/>
      <c r="Z132" s="58"/>
    </row>
    <row r="133" spans="1:26" ht="15" thickTop="1" x14ac:dyDescent="0.3">
      <c r="A133" s="165"/>
      <c r="B133" s="150"/>
      <c r="C133" s="150"/>
      <c r="D133" s="150"/>
      <c r="E133" s="150"/>
      <c r="F133" s="150"/>
      <c r="G133" s="150"/>
      <c r="H133" s="150"/>
      <c r="K133" s="212"/>
      <c r="O133" s="59"/>
      <c r="P133" s="58"/>
      <c r="Q133" s="58"/>
      <c r="R133" s="58"/>
      <c r="S133" s="58"/>
      <c r="T133" s="58"/>
      <c r="U133" s="58"/>
      <c r="V133" s="58"/>
      <c r="W133" s="58"/>
      <c r="X133" s="58"/>
      <c r="Y133" s="58"/>
      <c r="Z133" s="58"/>
    </row>
    <row r="134" spans="1:26" ht="15" customHeight="1" x14ac:dyDescent="0.3">
      <c r="B134" s="456" t="s">
        <v>148</v>
      </c>
      <c r="C134" s="456"/>
      <c r="D134" s="456"/>
      <c r="E134" s="456"/>
      <c r="F134" s="456"/>
      <c r="G134" s="456"/>
      <c r="H134" s="456"/>
      <c r="I134" s="456"/>
      <c r="J134" s="456"/>
      <c r="K134" s="456"/>
      <c r="L134" s="456"/>
      <c r="M134" s="456"/>
      <c r="N134" s="456"/>
      <c r="P134" s="58"/>
      <c r="Q134" s="58"/>
      <c r="R134" s="58"/>
      <c r="S134" s="58"/>
      <c r="T134" s="58"/>
      <c r="U134" s="58"/>
      <c r="V134" s="58"/>
      <c r="W134" s="58"/>
      <c r="X134" s="58"/>
      <c r="Y134" s="58"/>
      <c r="Z134" s="58"/>
    </row>
    <row r="135" spans="1:26" ht="14.4" x14ac:dyDescent="0.3">
      <c r="B135" s="456"/>
      <c r="C135" s="456"/>
      <c r="D135" s="456"/>
      <c r="E135" s="456"/>
      <c r="F135" s="456"/>
      <c r="G135" s="456"/>
      <c r="H135" s="456"/>
      <c r="I135" s="456"/>
      <c r="J135" s="456"/>
      <c r="K135" s="456"/>
      <c r="L135" s="456"/>
      <c r="M135" s="456"/>
      <c r="N135" s="456"/>
      <c r="P135" s="58"/>
      <c r="Q135" s="58"/>
      <c r="R135" s="58"/>
      <c r="S135" s="58"/>
      <c r="T135" s="58"/>
      <c r="U135" s="58"/>
      <c r="V135" s="58"/>
      <c r="W135" s="58"/>
      <c r="X135" s="58"/>
      <c r="Y135" s="58"/>
      <c r="Z135" s="58"/>
    </row>
    <row r="136" spans="1:26" ht="14.4" hidden="1" x14ac:dyDescent="0.3">
      <c r="P136" s="58"/>
      <c r="Q136" s="58"/>
      <c r="R136" s="58"/>
      <c r="S136" s="58"/>
      <c r="T136" s="58"/>
      <c r="U136" s="58"/>
      <c r="V136" s="58"/>
      <c r="W136" s="58"/>
      <c r="X136" s="58"/>
      <c r="Y136" s="58"/>
      <c r="Z136" s="58"/>
    </row>
    <row r="137" spans="1:26" ht="14.4" hidden="1" x14ac:dyDescent="0.3">
      <c r="P137" s="58"/>
      <c r="Q137" s="58"/>
      <c r="R137" s="58"/>
      <c r="S137" s="58"/>
      <c r="T137" s="58"/>
      <c r="U137" s="58"/>
      <c r="V137" s="58"/>
      <c r="W137" s="58"/>
      <c r="X137" s="58"/>
      <c r="Y137" s="58"/>
      <c r="Z137" s="58"/>
    </row>
    <row r="138" spans="1:26" ht="14.4" hidden="1" x14ac:dyDescent="0.3">
      <c r="P138" s="58"/>
      <c r="Q138" s="58"/>
      <c r="R138" s="58"/>
      <c r="S138" s="58"/>
      <c r="T138" s="58"/>
      <c r="U138" s="58"/>
      <c r="V138" s="58"/>
      <c r="W138" s="58"/>
      <c r="X138" s="58"/>
      <c r="Y138" s="58"/>
      <c r="Z138" s="58"/>
    </row>
    <row r="139" spans="1:26" ht="14.4" hidden="1" x14ac:dyDescent="0.3">
      <c r="P139" s="58"/>
      <c r="Q139" s="58"/>
      <c r="R139" s="58"/>
      <c r="S139" s="58"/>
      <c r="T139" s="58"/>
      <c r="U139" s="58"/>
      <c r="V139" s="58"/>
      <c r="W139" s="58"/>
      <c r="X139" s="58"/>
      <c r="Y139" s="58"/>
      <c r="Z139" s="58"/>
    </row>
    <row r="140" spans="1:26" ht="14.4" hidden="1" x14ac:dyDescent="0.3">
      <c r="P140" s="58"/>
      <c r="Q140" s="58"/>
      <c r="R140" s="58"/>
      <c r="S140" s="58"/>
      <c r="T140" s="58"/>
      <c r="U140" s="58"/>
      <c r="V140" s="58"/>
      <c r="W140" s="58"/>
      <c r="X140" s="58"/>
      <c r="Y140" s="58"/>
      <c r="Z140" s="58"/>
    </row>
    <row r="141" spans="1:26" ht="14.4" hidden="1" x14ac:dyDescent="0.3">
      <c r="P141" s="58"/>
      <c r="Q141" s="58"/>
      <c r="R141" s="58"/>
      <c r="S141" s="58"/>
      <c r="T141" s="58"/>
      <c r="U141" s="58"/>
      <c r="V141" s="58"/>
      <c r="W141" s="58"/>
      <c r="X141" s="58"/>
      <c r="Y141" s="58"/>
      <c r="Z141" s="58"/>
    </row>
    <row r="142" spans="1:26" ht="14.4" hidden="1" x14ac:dyDescent="0.3">
      <c r="P142" s="58"/>
      <c r="Q142" s="58"/>
      <c r="R142" s="58"/>
      <c r="S142" s="58"/>
      <c r="T142" s="58"/>
      <c r="U142" s="58"/>
      <c r="V142" s="58"/>
      <c r="W142" s="58"/>
      <c r="X142" s="58"/>
      <c r="Y142" s="58"/>
      <c r="Z142" s="58"/>
    </row>
    <row r="143" spans="1:26" ht="14.4" hidden="1" x14ac:dyDescent="0.3">
      <c r="P143" s="58"/>
      <c r="Q143" s="58"/>
      <c r="R143" s="58"/>
      <c r="S143" s="58"/>
      <c r="T143" s="58"/>
      <c r="U143" s="58"/>
      <c r="V143" s="58"/>
      <c r="W143" s="58"/>
      <c r="X143" s="58"/>
      <c r="Y143" s="58"/>
      <c r="Z143" s="58"/>
    </row>
    <row r="144" spans="1:26" ht="14.4" hidden="1" x14ac:dyDescent="0.3">
      <c r="P144" s="58"/>
      <c r="Q144" s="58"/>
      <c r="R144" s="58"/>
      <c r="S144" s="58"/>
      <c r="T144" s="58"/>
      <c r="U144" s="58"/>
      <c r="V144" s="58"/>
      <c r="W144" s="58"/>
      <c r="X144" s="58"/>
      <c r="Y144" s="58"/>
      <c r="Z144" s="58"/>
    </row>
    <row r="145" spans="16:26" ht="14.4" hidden="1" x14ac:dyDescent="0.3">
      <c r="P145" s="58"/>
      <c r="Q145" s="58"/>
      <c r="R145" s="58"/>
      <c r="S145" s="58"/>
      <c r="T145" s="58"/>
      <c r="U145" s="58"/>
      <c r="V145" s="58"/>
      <c r="W145" s="58"/>
      <c r="X145" s="58"/>
      <c r="Y145" s="58"/>
      <c r="Z145" s="58"/>
    </row>
    <row r="146" spans="16:26" ht="14.4" hidden="1" x14ac:dyDescent="0.3">
      <c r="P146" s="58"/>
      <c r="Q146" s="58"/>
      <c r="R146" s="58"/>
      <c r="S146" s="58"/>
      <c r="T146" s="58"/>
      <c r="U146" s="58"/>
      <c r="V146" s="58"/>
      <c r="W146" s="58"/>
      <c r="X146" s="58"/>
      <c r="Y146" s="58"/>
      <c r="Z146" s="58"/>
    </row>
    <row r="147" spans="16:26" ht="14.4" hidden="1" x14ac:dyDescent="0.3">
      <c r="P147" s="58"/>
      <c r="Q147" s="58"/>
      <c r="R147" s="58"/>
      <c r="S147" s="58"/>
      <c r="T147" s="58"/>
      <c r="U147" s="58"/>
      <c r="V147" s="58"/>
      <c r="W147" s="58"/>
      <c r="X147" s="58"/>
      <c r="Y147" s="58"/>
      <c r="Z147" s="58"/>
    </row>
    <row r="148" spans="16:26" ht="14.4" hidden="1" x14ac:dyDescent="0.3">
      <c r="P148" s="58"/>
      <c r="Q148" s="58"/>
      <c r="R148" s="58"/>
      <c r="S148" s="58"/>
      <c r="T148" s="58"/>
      <c r="U148" s="58"/>
      <c r="V148" s="58"/>
      <c r="W148" s="58"/>
      <c r="X148" s="58"/>
      <c r="Y148" s="58"/>
      <c r="Z148" s="58"/>
    </row>
    <row r="149" spans="16:26" ht="14.4" hidden="1" x14ac:dyDescent="0.3">
      <c r="P149" s="58"/>
      <c r="Q149" s="58"/>
      <c r="R149" s="58"/>
      <c r="S149" s="58"/>
      <c r="T149" s="58"/>
      <c r="U149" s="58"/>
      <c r="V149" s="58"/>
      <c r="W149" s="58"/>
      <c r="X149" s="58"/>
      <c r="Y149" s="58"/>
      <c r="Z149" s="58"/>
    </row>
    <row r="150" spans="16:26" ht="14.4" hidden="1" x14ac:dyDescent="0.3">
      <c r="P150" s="58"/>
      <c r="Q150" s="58"/>
      <c r="R150" s="58"/>
      <c r="S150" s="58"/>
      <c r="T150" s="58"/>
      <c r="U150" s="58"/>
      <c r="V150" s="58"/>
      <c r="W150" s="58"/>
      <c r="X150" s="58"/>
      <c r="Y150" s="58"/>
      <c r="Z150" s="58"/>
    </row>
    <row r="151" spans="16:26" ht="14.4" hidden="1" x14ac:dyDescent="0.3">
      <c r="P151" s="58"/>
      <c r="Q151" s="58"/>
      <c r="R151" s="58"/>
      <c r="S151" s="58"/>
      <c r="T151" s="58"/>
      <c r="U151" s="58"/>
      <c r="V151" s="58"/>
      <c r="W151" s="58"/>
      <c r="X151" s="58"/>
      <c r="Y151" s="58"/>
      <c r="Z151" s="58"/>
    </row>
    <row r="152" spans="16:26" ht="14.4" hidden="1" x14ac:dyDescent="0.3">
      <c r="P152" s="58"/>
      <c r="Q152" s="58"/>
      <c r="R152" s="58"/>
      <c r="S152" s="58"/>
      <c r="T152" s="58"/>
      <c r="U152" s="58"/>
      <c r="V152" s="58"/>
      <c r="W152" s="58"/>
      <c r="X152" s="58"/>
      <c r="Y152" s="58"/>
      <c r="Z152" s="58"/>
    </row>
    <row r="153" spans="16:26" ht="14.4" hidden="1" x14ac:dyDescent="0.3">
      <c r="P153" s="58"/>
      <c r="Q153" s="58"/>
      <c r="R153" s="58"/>
      <c r="S153" s="58"/>
      <c r="T153" s="58"/>
      <c r="U153" s="58"/>
      <c r="V153" s="58"/>
      <c r="W153" s="58"/>
      <c r="X153" s="58"/>
      <c r="Y153" s="58"/>
      <c r="Z153" s="58"/>
    </row>
    <row r="154" spans="16:26" ht="14.4" hidden="1" x14ac:dyDescent="0.3">
      <c r="P154" s="58"/>
      <c r="Q154" s="58"/>
      <c r="R154" s="58"/>
      <c r="S154" s="58"/>
      <c r="T154" s="58"/>
      <c r="U154" s="58"/>
      <c r="V154" s="58"/>
      <c r="W154" s="58"/>
      <c r="X154" s="58"/>
      <c r="Y154" s="58"/>
      <c r="Z154" s="58"/>
    </row>
    <row r="155" spans="16:26" ht="14.4" hidden="1" x14ac:dyDescent="0.3">
      <c r="P155" s="58"/>
      <c r="Q155" s="58"/>
      <c r="R155" s="58"/>
      <c r="S155" s="58"/>
      <c r="T155" s="58"/>
      <c r="U155" s="58"/>
      <c r="V155" s="58"/>
      <c r="W155" s="58"/>
      <c r="X155" s="58"/>
      <c r="Y155" s="58"/>
      <c r="Z155" s="58"/>
    </row>
    <row r="156" spans="16:26" ht="14.4" hidden="1" x14ac:dyDescent="0.3">
      <c r="P156" s="58"/>
      <c r="Q156" s="58"/>
      <c r="R156" s="58"/>
      <c r="S156" s="58"/>
      <c r="T156" s="58"/>
      <c r="U156" s="58"/>
      <c r="V156" s="58"/>
      <c r="W156" s="58"/>
      <c r="X156" s="58"/>
      <c r="Y156" s="58"/>
      <c r="Z156" s="58"/>
    </row>
    <row r="157" spans="16:26" ht="14.4" hidden="1" x14ac:dyDescent="0.3">
      <c r="P157" s="58"/>
      <c r="Q157" s="58"/>
      <c r="R157" s="58"/>
      <c r="S157" s="58"/>
      <c r="T157" s="58"/>
      <c r="U157" s="58"/>
      <c r="V157" s="58"/>
      <c r="W157" s="58"/>
      <c r="X157" s="58"/>
      <c r="Y157" s="58"/>
      <c r="Z157" s="58"/>
    </row>
    <row r="158" spans="16:26" ht="14.4" hidden="1" x14ac:dyDescent="0.3">
      <c r="P158" s="58"/>
      <c r="Q158" s="58"/>
      <c r="R158" s="58"/>
      <c r="S158" s="58"/>
      <c r="T158" s="58"/>
      <c r="U158" s="58"/>
      <c r="V158" s="58"/>
      <c r="W158" s="58"/>
      <c r="X158" s="58"/>
      <c r="Y158" s="58"/>
      <c r="Z158" s="58"/>
    </row>
    <row r="159" spans="16:26" ht="14.4" hidden="1" x14ac:dyDescent="0.3">
      <c r="P159" s="58"/>
      <c r="Q159" s="58"/>
      <c r="R159" s="58"/>
      <c r="S159" s="58"/>
      <c r="T159" s="58"/>
      <c r="U159" s="58"/>
      <c r="V159" s="58"/>
      <c r="W159" s="58"/>
      <c r="X159" s="58"/>
      <c r="Y159" s="58"/>
      <c r="Z159" s="58"/>
    </row>
    <row r="160" spans="16:26" ht="14.4" hidden="1" x14ac:dyDescent="0.3">
      <c r="P160" s="58"/>
      <c r="Q160" s="58"/>
      <c r="R160" s="58"/>
      <c r="S160" s="58"/>
      <c r="T160" s="58"/>
      <c r="U160" s="58"/>
      <c r="V160" s="58"/>
      <c r="W160" s="58"/>
      <c r="X160" s="58"/>
      <c r="Y160" s="58"/>
      <c r="Z160" s="58"/>
    </row>
    <row r="161" spans="16:26" ht="14.4" hidden="1" x14ac:dyDescent="0.3">
      <c r="P161" s="58"/>
      <c r="Q161" s="58"/>
      <c r="R161" s="58"/>
      <c r="S161" s="58"/>
      <c r="T161" s="58"/>
      <c r="U161" s="58"/>
      <c r="V161" s="58"/>
      <c r="W161" s="58"/>
      <c r="X161" s="58"/>
      <c r="Y161" s="58"/>
      <c r="Z161" s="58"/>
    </row>
    <row r="162" spans="16:26" ht="14.4" hidden="1" x14ac:dyDescent="0.3">
      <c r="P162" s="58"/>
      <c r="Q162" s="58"/>
      <c r="R162" s="58"/>
      <c r="S162" s="58"/>
      <c r="T162" s="58"/>
      <c r="U162" s="58"/>
      <c r="V162" s="58"/>
      <c r="W162" s="58"/>
      <c r="X162" s="58"/>
      <c r="Y162" s="58"/>
      <c r="Z162" s="58"/>
    </row>
    <row r="163" spans="16:26" ht="14.4" hidden="1" x14ac:dyDescent="0.3">
      <c r="P163" s="58"/>
      <c r="Q163" s="58"/>
      <c r="R163" s="58"/>
      <c r="S163" s="58"/>
      <c r="T163" s="58"/>
      <c r="U163" s="58"/>
      <c r="V163" s="58"/>
      <c r="W163" s="58"/>
      <c r="X163" s="58"/>
      <c r="Y163" s="58"/>
      <c r="Z163" s="58"/>
    </row>
    <row r="164" spans="16:26" ht="14.4" hidden="1" x14ac:dyDescent="0.3">
      <c r="P164" s="58"/>
      <c r="Q164" s="58"/>
      <c r="R164" s="58"/>
      <c r="S164" s="58"/>
      <c r="T164" s="58"/>
      <c r="U164" s="58"/>
      <c r="V164" s="58"/>
      <c r="W164" s="58"/>
      <c r="X164" s="58"/>
      <c r="Y164" s="58"/>
      <c r="Z164" s="58"/>
    </row>
    <row r="165" spans="16:26" ht="14.4" hidden="1" x14ac:dyDescent="0.3">
      <c r="P165" s="58"/>
      <c r="Q165" s="58"/>
      <c r="R165" s="58"/>
      <c r="S165" s="58"/>
      <c r="T165" s="58"/>
      <c r="U165" s="58"/>
      <c r="V165" s="58"/>
      <c r="W165" s="58"/>
      <c r="X165" s="58"/>
      <c r="Y165" s="58"/>
      <c r="Z165" s="58"/>
    </row>
    <row r="166" spans="16:26" ht="14.4" hidden="1" x14ac:dyDescent="0.3">
      <c r="P166" s="58"/>
      <c r="Q166" s="58"/>
      <c r="R166" s="58"/>
      <c r="S166" s="58"/>
      <c r="T166" s="58"/>
      <c r="U166" s="58"/>
      <c r="V166" s="58"/>
      <c r="W166" s="58"/>
      <c r="X166" s="58"/>
      <c r="Y166" s="58"/>
      <c r="Z166" s="58"/>
    </row>
    <row r="167" spans="16:26" ht="14.4" hidden="1" x14ac:dyDescent="0.3">
      <c r="P167" s="58"/>
      <c r="Q167" s="58"/>
      <c r="R167" s="58"/>
      <c r="S167" s="58"/>
      <c r="T167" s="58"/>
      <c r="U167" s="58"/>
      <c r="V167" s="58"/>
      <c r="W167" s="58"/>
      <c r="X167" s="58"/>
      <c r="Y167" s="58"/>
      <c r="Z167" s="58"/>
    </row>
    <row r="168" spans="16:26" ht="14.4" hidden="1" x14ac:dyDescent="0.3">
      <c r="P168" s="58"/>
      <c r="Q168" s="58"/>
      <c r="R168" s="58"/>
      <c r="S168" s="58"/>
      <c r="T168" s="58"/>
      <c r="U168" s="58"/>
      <c r="V168" s="58"/>
      <c r="W168" s="58"/>
      <c r="X168" s="58"/>
      <c r="Y168" s="58"/>
      <c r="Z168" s="58"/>
    </row>
    <row r="169" spans="16:26" ht="14.4" hidden="1" x14ac:dyDescent="0.3">
      <c r="P169" s="58"/>
      <c r="Q169" s="58"/>
      <c r="R169" s="58"/>
      <c r="S169" s="58"/>
      <c r="T169" s="58"/>
      <c r="U169" s="58"/>
      <c r="V169" s="58"/>
      <c r="W169" s="58"/>
      <c r="X169" s="58"/>
      <c r="Y169" s="58"/>
      <c r="Z169" s="58"/>
    </row>
    <row r="170" spans="16:26" ht="14.4" hidden="1" x14ac:dyDescent="0.3">
      <c r="P170" s="58"/>
      <c r="Q170" s="58"/>
      <c r="R170" s="58"/>
      <c r="S170" s="58"/>
      <c r="T170" s="58"/>
      <c r="U170" s="58"/>
      <c r="V170" s="58"/>
      <c r="W170" s="58"/>
      <c r="X170" s="58"/>
      <c r="Y170" s="58"/>
      <c r="Z170" s="58"/>
    </row>
    <row r="171" spans="16:26" ht="14.4" hidden="1" x14ac:dyDescent="0.3">
      <c r="P171" s="58"/>
      <c r="Q171" s="58"/>
      <c r="R171" s="58"/>
      <c r="S171" s="58"/>
      <c r="T171" s="58"/>
      <c r="U171" s="58"/>
      <c r="V171" s="58"/>
      <c r="W171" s="58"/>
      <c r="X171" s="58"/>
      <c r="Y171" s="58"/>
      <c r="Z171" s="58"/>
    </row>
    <row r="172" spans="16:26" ht="14.4" hidden="1" x14ac:dyDescent="0.3">
      <c r="P172" s="58"/>
      <c r="Q172" s="58"/>
      <c r="R172" s="58"/>
      <c r="S172" s="58"/>
      <c r="T172" s="58"/>
      <c r="U172" s="58"/>
      <c r="V172" s="58"/>
      <c r="W172" s="58"/>
      <c r="X172" s="58"/>
      <c r="Y172" s="58"/>
      <c r="Z172" s="58"/>
    </row>
    <row r="173" spans="16:26" ht="14.4" hidden="1" x14ac:dyDescent="0.3">
      <c r="P173" s="58"/>
      <c r="Q173" s="58"/>
      <c r="R173" s="58"/>
      <c r="S173" s="58"/>
      <c r="T173" s="58"/>
      <c r="U173" s="58"/>
      <c r="V173" s="58"/>
      <c r="W173" s="58"/>
      <c r="X173" s="58"/>
      <c r="Y173" s="58"/>
      <c r="Z173" s="58"/>
    </row>
    <row r="174" spans="16:26" ht="14.4" hidden="1" x14ac:dyDescent="0.3">
      <c r="P174" s="58"/>
      <c r="Q174" s="58"/>
      <c r="R174" s="58"/>
      <c r="S174" s="58"/>
      <c r="T174" s="58"/>
      <c r="U174" s="58"/>
      <c r="V174" s="58"/>
      <c r="W174" s="58"/>
      <c r="X174" s="58"/>
      <c r="Y174" s="58"/>
      <c r="Z174" s="58"/>
    </row>
    <row r="175" spans="16:26" ht="14.4" hidden="1" x14ac:dyDescent="0.3">
      <c r="P175" s="58"/>
      <c r="Q175" s="58"/>
      <c r="R175" s="58"/>
      <c r="S175" s="58"/>
      <c r="T175" s="58"/>
      <c r="U175" s="58"/>
      <c r="V175" s="58"/>
      <c r="W175" s="58"/>
      <c r="X175" s="58"/>
      <c r="Y175" s="58"/>
      <c r="Z175" s="58"/>
    </row>
    <row r="176" spans="16:26" ht="14.4" hidden="1" x14ac:dyDescent="0.3">
      <c r="P176" s="58"/>
      <c r="Q176" s="58"/>
      <c r="R176" s="58"/>
      <c r="S176" s="58"/>
      <c r="T176" s="58"/>
      <c r="U176" s="58"/>
      <c r="V176" s="58"/>
      <c r="W176" s="58"/>
      <c r="X176" s="58"/>
      <c r="Y176" s="58"/>
      <c r="Z176" s="58"/>
    </row>
    <row r="177" spans="16:26" ht="14.4" hidden="1" x14ac:dyDescent="0.3">
      <c r="P177" s="58"/>
      <c r="Q177" s="58"/>
      <c r="R177" s="58"/>
      <c r="S177" s="58"/>
      <c r="T177" s="58"/>
      <c r="U177" s="58"/>
      <c r="V177" s="58"/>
      <c r="W177" s="58"/>
      <c r="X177" s="58"/>
      <c r="Y177" s="58"/>
      <c r="Z177" s="58"/>
    </row>
    <row r="178" spans="16:26" ht="14.4" hidden="1" x14ac:dyDescent="0.3">
      <c r="P178" s="58"/>
      <c r="Q178" s="58"/>
      <c r="R178" s="58"/>
      <c r="S178" s="58"/>
      <c r="T178" s="58"/>
      <c r="U178" s="58"/>
      <c r="V178" s="58"/>
      <c r="W178" s="58"/>
      <c r="X178" s="58"/>
      <c r="Y178" s="58"/>
      <c r="Z178" s="58"/>
    </row>
    <row r="179" spans="16:26" ht="14.4" hidden="1" x14ac:dyDescent="0.3">
      <c r="P179" s="58"/>
      <c r="Q179" s="58"/>
      <c r="R179" s="58"/>
      <c r="S179" s="58"/>
      <c r="T179" s="58"/>
      <c r="U179" s="58"/>
      <c r="V179" s="58"/>
      <c r="W179" s="58"/>
      <c r="X179" s="58"/>
      <c r="Y179" s="58"/>
      <c r="Z179" s="58"/>
    </row>
    <row r="180" spans="16:26" ht="14.4" hidden="1" x14ac:dyDescent="0.3">
      <c r="P180" s="58"/>
      <c r="Q180" s="58"/>
      <c r="R180" s="58"/>
      <c r="S180" s="58"/>
      <c r="T180" s="58"/>
      <c r="U180" s="58"/>
      <c r="V180" s="58"/>
      <c r="W180" s="58"/>
      <c r="X180" s="58"/>
      <c r="Y180" s="58"/>
      <c r="Z180" s="58"/>
    </row>
    <row r="181" spans="16:26" ht="14.4" hidden="1" x14ac:dyDescent="0.3">
      <c r="P181" s="58"/>
      <c r="Q181" s="58"/>
      <c r="R181" s="58"/>
      <c r="S181" s="58"/>
      <c r="T181" s="58"/>
      <c r="U181" s="58"/>
      <c r="V181" s="58"/>
      <c r="W181" s="58"/>
      <c r="X181" s="58"/>
      <c r="Y181" s="58"/>
      <c r="Z181" s="58"/>
    </row>
    <row r="182" spans="16:26" ht="14.4" hidden="1" x14ac:dyDescent="0.3">
      <c r="P182" s="58"/>
      <c r="Q182" s="58"/>
      <c r="R182" s="58"/>
      <c r="S182" s="58"/>
      <c r="T182" s="58"/>
      <c r="U182" s="58"/>
      <c r="V182" s="58"/>
      <c r="W182" s="58"/>
      <c r="X182" s="58"/>
      <c r="Y182" s="58"/>
      <c r="Z182" s="58"/>
    </row>
    <row r="183" spans="16:26" ht="14.4" hidden="1" x14ac:dyDescent="0.3">
      <c r="P183" s="58"/>
      <c r="Q183" s="58"/>
      <c r="R183" s="58"/>
      <c r="S183" s="58"/>
      <c r="T183" s="58"/>
      <c r="U183" s="58"/>
      <c r="V183" s="58"/>
      <c r="W183" s="58"/>
      <c r="X183" s="58"/>
      <c r="Y183" s="58"/>
      <c r="Z183" s="58"/>
    </row>
    <row r="184" spans="16:26" ht="14.4" hidden="1" x14ac:dyDescent="0.3">
      <c r="P184" s="58"/>
      <c r="Q184" s="58"/>
      <c r="R184" s="58"/>
      <c r="S184" s="58"/>
      <c r="T184" s="58"/>
      <c r="U184" s="58"/>
      <c r="V184" s="58"/>
      <c r="W184" s="58"/>
      <c r="X184" s="58"/>
      <c r="Y184" s="58"/>
      <c r="Z184" s="58"/>
    </row>
    <row r="185" spans="16:26" ht="14.4" hidden="1" x14ac:dyDescent="0.3">
      <c r="P185" s="58"/>
      <c r="Q185" s="58"/>
      <c r="R185" s="58"/>
      <c r="S185" s="58"/>
      <c r="T185" s="58"/>
      <c r="U185" s="58"/>
      <c r="V185" s="58"/>
      <c r="W185" s="58"/>
      <c r="X185" s="58"/>
      <c r="Y185" s="58"/>
      <c r="Z185" s="58"/>
    </row>
    <row r="186" spans="16:26" ht="14.4" hidden="1" x14ac:dyDescent="0.3">
      <c r="P186" s="58"/>
      <c r="Q186" s="58"/>
      <c r="R186" s="58"/>
      <c r="S186" s="58"/>
      <c r="T186" s="58"/>
      <c r="U186" s="58"/>
      <c r="V186" s="58"/>
      <c r="W186" s="58"/>
      <c r="X186" s="58"/>
      <c r="Y186" s="58"/>
      <c r="Z186" s="58"/>
    </row>
    <row r="187" spans="16:26" ht="14.4" hidden="1" x14ac:dyDescent="0.3">
      <c r="P187" s="58"/>
      <c r="Q187" s="58"/>
      <c r="R187" s="58"/>
      <c r="S187" s="58"/>
      <c r="T187" s="58"/>
      <c r="U187" s="58"/>
      <c r="V187" s="58"/>
      <c r="W187" s="58"/>
      <c r="X187" s="58"/>
      <c r="Y187" s="58"/>
      <c r="Z187" s="58"/>
    </row>
    <row r="188" spans="16:26" ht="14.4" hidden="1" x14ac:dyDescent="0.3">
      <c r="P188" s="58"/>
      <c r="Q188" s="58"/>
      <c r="R188" s="58"/>
      <c r="S188" s="58"/>
      <c r="T188" s="58"/>
      <c r="U188" s="58"/>
      <c r="V188" s="58"/>
      <c r="W188" s="58"/>
      <c r="X188" s="58"/>
      <c r="Y188" s="58"/>
      <c r="Z188" s="58"/>
    </row>
    <row r="189" spans="16:26" ht="14.4" hidden="1" x14ac:dyDescent="0.3">
      <c r="P189" s="58"/>
      <c r="Q189" s="58"/>
      <c r="R189" s="58"/>
      <c r="S189" s="58"/>
      <c r="T189" s="58"/>
      <c r="U189" s="58"/>
      <c r="V189" s="58"/>
      <c r="W189" s="58"/>
      <c r="X189" s="58"/>
      <c r="Y189" s="58"/>
      <c r="Z189" s="58"/>
    </row>
    <row r="190" spans="16:26" ht="14.4" hidden="1" x14ac:dyDescent="0.3">
      <c r="P190" s="58"/>
      <c r="Q190" s="58"/>
      <c r="R190" s="58"/>
      <c r="S190" s="58"/>
      <c r="T190" s="58"/>
      <c r="U190" s="58"/>
      <c r="V190" s="58"/>
      <c r="W190" s="58"/>
      <c r="X190" s="58"/>
      <c r="Y190" s="58"/>
      <c r="Z190" s="58"/>
    </row>
    <row r="191" spans="16:26" ht="14.4" hidden="1" x14ac:dyDescent="0.3">
      <c r="P191" s="58"/>
      <c r="Q191" s="58"/>
      <c r="R191" s="58"/>
      <c r="S191" s="58"/>
      <c r="T191" s="58"/>
      <c r="U191" s="58"/>
      <c r="V191" s="58"/>
      <c r="W191" s="58"/>
      <c r="X191" s="58"/>
      <c r="Y191" s="58"/>
      <c r="Z191" s="58"/>
    </row>
    <row r="192" spans="16:26" ht="14.4" hidden="1" x14ac:dyDescent="0.3">
      <c r="P192" s="58"/>
      <c r="Q192" s="58"/>
      <c r="R192" s="58"/>
      <c r="S192" s="58"/>
      <c r="T192" s="58"/>
      <c r="U192" s="58"/>
      <c r="V192" s="58"/>
      <c r="W192" s="58"/>
      <c r="X192" s="58"/>
      <c r="Y192" s="58"/>
      <c r="Z192" s="58"/>
    </row>
    <row r="193" spans="16:26" ht="14.4" hidden="1" x14ac:dyDescent="0.3">
      <c r="P193" s="58"/>
      <c r="Q193" s="58"/>
      <c r="R193" s="58"/>
      <c r="S193" s="58"/>
      <c r="T193" s="58"/>
      <c r="U193" s="58"/>
      <c r="V193" s="58"/>
      <c r="W193" s="58"/>
      <c r="X193" s="58"/>
      <c r="Y193" s="58"/>
      <c r="Z193" s="58"/>
    </row>
    <row r="194" spans="16:26" ht="14.4" hidden="1" x14ac:dyDescent="0.3">
      <c r="P194" s="58"/>
      <c r="Q194" s="58"/>
      <c r="R194" s="58"/>
      <c r="S194" s="58"/>
      <c r="T194" s="58"/>
      <c r="U194" s="58"/>
      <c r="V194" s="58"/>
      <c r="W194" s="58"/>
      <c r="X194" s="58"/>
      <c r="Y194" s="58"/>
      <c r="Z194" s="58"/>
    </row>
    <row r="195" spans="16:26" ht="14.4" hidden="1" x14ac:dyDescent="0.3">
      <c r="P195" s="58"/>
      <c r="Q195" s="58"/>
      <c r="R195" s="58"/>
      <c r="S195" s="58"/>
      <c r="T195" s="58"/>
      <c r="U195" s="58"/>
      <c r="V195" s="58"/>
      <c r="W195" s="58"/>
      <c r="X195" s="58"/>
      <c r="Y195" s="58"/>
      <c r="Z195" s="58"/>
    </row>
    <row r="196" spans="16:26" ht="14.4" hidden="1" x14ac:dyDescent="0.3">
      <c r="P196" s="58"/>
      <c r="Q196" s="58"/>
      <c r="R196" s="58"/>
      <c r="S196" s="58"/>
      <c r="T196" s="58"/>
      <c r="U196" s="58"/>
      <c r="V196" s="58"/>
      <c r="W196" s="58"/>
      <c r="X196" s="58"/>
      <c r="Y196" s="58"/>
      <c r="Z196" s="58"/>
    </row>
    <row r="197" spans="16:26" ht="14.4" hidden="1" x14ac:dyDescent="0.3">
      <c r="P197" s="58"/>
      <c r="Q197" s="58"/>
      <c r="R197" s="58"/>
      <c r="S197" s="58"/>
      <c r="T197" s="58"/>
      <c r="U197" s="58"/>
      <c r="V197" s="58"/>
      <c r="W197" s="58"/>
      <c r="X197" s="58"/>
      <c r="Y197" s="58"/>
      <c r="Z197" s="58"/>
    </row>
    <row r="198" spans="16:26" ht="14.4" hidden="1" x14ac:dyDescent="0.3">
      <c r="P198" s="58"/>
      <c r="Q198" s="58"/>
      <c r="R198" s="58"/>
      <c r="S198" s="58"/>
      <c r="T198" s="58"/>
      <c r="U198" s="58"/>
      <c r="V198" s="58"/>
      <c r="W198" s="58"/>
      <c r="X198" s="58"/>
      <c r="Y198" s="58"/>
      <c r="Z198" s="58"/>
    </row>
    <row r="199" spans="16:26" ht="14.4" hidden="1" x14ac:dyDescent="0.3">
      <c r="P199" s="58"/>
      <c r="Q199" s="58"/>
      <c r="R199" s="58"/>
      <c r="S199" s="58"/>
      <c r="T199" s="58"/>
      <c r="U199" s="58"/>
      <c r="V199" s="58"/>
      <c r="W199" s="58"/>
      <c r="X199" s="58"/>
      <c r="Y199" s="58"/>
      <c r="Z199" s="58"/>
    </row>
    <row r="200" spans="16:26" ht="14.4" hidden="1" x14ac:dyDescent="0.3">
      <c r="P200" s="58"/>
      <c r="Q200" s="58"/>
      <c r="R200" s="58"/>
      <c r="S200" s="58"/>
      <c r="T200" s="58"/>
      <c r="U200" s="58"/>
      <c r="V200" s="58"/>
      <c r="W200" s="58"/>
      <c r="X200" s="58"/>
      <c r="Y200" s="58"/>
      <c r="Z200" s="58"/>
    </row>
    <row r="201" spans="16:26" ht="14.4" hidden="1" x14ac:dyDescent="0.3">
      <c r="P201" s="58"/>
      <c r="Q201" s="58"/>
      <c r="R201" s="58"/>
      <c r="S201" s="58"/>
      <c r="T201" s="58"/>
      <c r="U201" s="58"/>
      <c r="V201" s="58"/>
      <c r="W201" s="58"/>
      <c r="X201" s="58"/>
      <c r="Y201" s="58"/>
      <c r="Z201" s="58"/>
    </row>
    <row r="202" spans="16:26" ht="14.4" hidden="1" x14ac:dyDescent="0.3">
      <c r="P202" s="58"/>
      <c r="Q202" s="58"/>
      <c r="R202" s="58"/>
      <c r="S202" s="58"/>
      <c r="T202" s="58"/>
      <c r="U202" s="58"/>
      <c r="V202" s="58"/>
      <c r="W202" s="58"/>
      <c r="X202" s="58"/>
      <c r="Y202" s="58"/>
      <c r="Z202" s="58"/>
    </row>
    <row r="203" spans="16:26" ht="14.4" hidden="1" x14ac:dyDescent="0.3">
      <c r="P203" s="58"/>
      <c r="Q203" s="58"/>
      <c r="R203" s="58"/>
      <c r="S203" s="58"/>
      <c r="T203" s="58"/>
      <c r="U203" s="58"/>
      <c r="V203" s="58"/>
      <c r="W203" s="58"/>
      <c r="X203" s="58"/>
      <c r="Y203" s="58"/>
      <c r="Z203" s="58"/>
    </row>
    <row r="204" spans="16:26" ht="14.4" hidden="1" x14ac:dyDescent="0.3">
      <c r="P204" s="58"/>
      <c r="Q204" s="58"/>
      <c r="R204" s="58"/>
      <c r="S204" s="58"/>
      <c r="T204" s="58"/>
      <c r="U204" s="58"/>
      <c r="V204" s="58"/>
      <c r="W204" s="58"/>
      <c r="X204" s="58"/>
      <c r="Y204" s="58"/>
      <c r="Z204" s="58"/>
    </row>
    <row r="205" spans="16:26" ht="14.4" hidden="1" x14ac:dyDescent="0.3">
      <c r="P205" s="58"/>
      <c r="Q205" s="58"/>
      <c r="R205" s="58"/>
      <c r="S205" s="58"/>
      <c r="T205" s="58"/>
      <c r="U205" s="58"/>
      <c r="V205" s="58"/>
      <c r="W205" s="58"/>
      <c r="X205" s="58"/>
      <c r="Y205" s="58"/>
      <c r="Z205" s="58"/>
    </row>
    <row r="206" spans="16:26" ht="14.4" hidden="1" x14ac:dyDescent="0.3">
      <c r="P206" s="58"/>
      <c r="Q206" s="58"/>
      <c r="R206" s="58"/>
      <c r="S206" s="58"/>
      <c r="T206" s="58"/>
      <c r="U206" s="58"/>
      <c r="V206" s="58"/>
      <c r="W206" s="58"/>
      <c r="X206" s="58"/>
      <c r="Y206" s="58"/>
      <c r="Z206" s="58"/>
    </row>
    <row r="207" spans="16:26" ht="14.4" hidden="1" x14ac:dyDescent="0.3">
      <c r="P207" s="58"/>
      <c r="Q207" s="58"/>
      <c r="R207" s="58"/>
      <c r="S207" s="58"/>
      <c r="T207" s="58"/>
      <c r="U207" s="58"/>
      <c r="V207" s="58"/>
      <c r="W207" s="58"/>
      <c r="X207" s="58"/>
      <c r="Y207" s="58"/>
      <c r="Z207" s="58"/>
    </row>
    <row r="208" spans="16:26" ht="14.4" hidden="1" x14ac:dyDescent="0.3">
      <c r="P208" s="58"/>
      <c r="Q208" s="58"/>
      <c r="R208" s="58"/>
      <c r="S208" s="58"/>
      <c r="T208" s="58"/>
      <c r="U208" s="58"/>
      <c r="V208" s="58"/>
      <c r="W208" s="58"/>
      <c r="X208" s="58"/>
      <c r="Y208" s="58"/>
      <c r="Z208" s="58"/>
    </row>
    <row r="209" spans="16:26" ht="14.4" hidden="1" x14ac:dyDescent="0.3">
      <c r="P209" s="58"/>
      <c r="Q209" s="58"/>
      <c r="R209" s="58"/>
      <c r="S209" s="58"/>
      <c r="T209" s="58"/>
      <c r="U209" s="58"/>
      <c r="V209" s="58"/>
      <c r="W209" s="58"/>
      <c r="X209" s="58"/>
      <c r="Y209" s="58"/>
      <c r="Z209" s="58"/>
    </row>
    <row r="210" spans="16:26" ht="14.4" hidden="1" x14ac:dyDescent="0.3">
      <c r="P210" s="58"/>
      <c r="Q210" s="58"/>
      <c r="R210" s="58"/>
      <c r="S210" s="58"/>
      <c r="T210" s="58"/>
      <c r="U210" s="58"/>
      <c r="V210" s="58"/>
      <c r="W210" s="58"/>
      <c r="X210" s="58"/>
      <c r="Y210" s="58"/>
      <c r="Z210" s="58"/>
    </row>
    <row r="211" spans="16:26" ht="14.4" hidden="1" x14ac:dyDescent="0.3">
      <c r="P211" s="58"/>
      <c r="Q211" s="58"/>
      <c r="R211" s="58"/>
      <c r="S211" s="58"/>
      <c r="T211" s="58"/>
      <c r="U211" s="58"/>
      <c r="V211" s="58"/>
      <c r="W211" s="58"/>
      <c r="X211" s="58"/>
      <c r="Y211" s="58"/>
      <c r="Z211" s="58"/>
    </row>
    <row r="212" spans="16:26" ht="14.4" hidden="1" x14ac:dyDescent="0.3">
      <c r="P212" s="58"/>
      <c r="Q212" s="58"/>
      <c r="R212" s="58"/>
      <c r="S212" s="58"/>
      <c r="T212" s="58"/>
      <c r="U212" s="58"/>
      <c r="V212" s="58"/>
      <c r="W212" s="58"/>
      <c r="X212" s="58"/>
      <c r="Y212" s="58"/>
      <c r="Z212" s="58"/>
    </row>
    <row r="213" spans="16:26" ht="14.4" hidden="1" x14ac:dyDescent="0.3">
      <c r="P213" s="58"/>
      <c r="Q213" s="58"/>
      <c r="R213" s="58"/>
      <c r="S213" s="58"/>
      <c r="T213" s="58"/>
      <c r="U213" s="58"/>
      <c r="V213" s="58"/>
      <c r="W213" s="58"/>
      <c r="X213" s="58"/>
      <c r="Y213" s="58"/>
      <c r="Z213" s="58"/>
    </row>
    <row r="214" spans="16:26" ht="14.4" hidden="1" x14ac:dyDescent="0.3">
      <c r="P214" s="58"/>
      <c r="Q214" s="58"/>
      <c r="R214" s="58"/>
      <c r="S214" s="58"/>
      <c r="T214" s="58"/>
      <c r="U214" s="58"/>
      <c r="V214" s="58"/>
      <c r="W214" s="58"/>
      <c r="X214" s="58"/>
      <c r="Y214" s="58"/>
      <c r="Z214" s="58"/>
    </row>
    <row r="215" spans="16:26" ht="14.4" hidden="1" x14ac:dyDescent="0.3">
      <c r="P215" s="58"/>
      <c r="Q215" s="58"/>
      <c r="R215" s="58"/>
      <c r="S215" s="58"/>
      <c r="T215" s="58"/>
      <c r="U215" s="58"/>
      <c r="V215" s="58"/>
      <c r="W215" s="58"/>
      <c r="X215" s="58"/>
      <c r="Y215" s="58"/>
      <c r="Z215" s="58"/>
    </row>
    <row r="216" spans="16:26" ht="14.4" hidden="1" x14ac:dyDescent="0.3">
      <c r="P216" s="58"/>
      <c r="Q216" s="58"/>
      <c r="R216" s="58"/>
      <c r="S216" s="58"/>
      <c r="T216" s="58"/>
      <c r="U216" s="58"/>
      <c r="V216" s="58"/>
      <c r="W216" s="58"/>
      <c r="X216" s="58"/>
      <c r="Y216" s="58"/>
      <c r="Z216" s="58"/>
    </row>
    <row r="217" spans="16:26" ht="14.4" hidden="1" x14ac:dyDescent="0.3">
      <c r="P217" s="58"/>
      <c r="Q217" s="58"/>
      <c r="R217" s="58"/>
      <c r="S217" s="58"/>
      <c r="T217" s="58"/>
      <c r="U217" s="58"/>
      <c r="V217" s="58"/>
      <c r="W217" s="58"/>
      <c r="X217" s="58"/>
      <c r="Y217" s="58"/>
      <c r="Z217" s="58"/>
    </row>
    <row r="218" spans="16:26" ht="14.4" hidden="1" x14ac:dyDescent="0.3">
      <c r="P218" s="58"/>
      <c r="Q218" s="58"/>
      <c r="R218" s="58"/>
      <c r="S218" s="58"/>
      <c r="T218" s="58"/>
      <c r="U218" s="58"/>
      <c r="V218" s="58"/>
      <c r="W218" s="58"/>
      <c r="X218" s="58"/>
      <c r="Y218" s="58"/>
      <c r="Z218" s="58"/>
    </row>
    <row r="219" spans="16:26" ht="14.4" hidden="1" x14ac:dyDescent="0.3">
      <c r="P219" s="58"/>
      <c r="Q219" s="58"/>
      <c r="R219" s="58"/>
      <c r="S219" s="58"/>
      <c r="T219" s="58"/>
      <c r="U219" s="58"/>
      <c r="V219" s="58"/>
      <c r="W219" s="58"/>
      <c r="X219" s="58"/>
      <c r="Y219" s="58"/>
      <c r="Z219" s="58"/>
    </row>
    <row r="220" spans="16:26" ht="14.4" hidden="1" x14ac:dyDescent="0.3">
      <c r="P220" s="58"/>
      <c r="Q220" s="58"/>
      <c r="R220" s="58"/>
      <c r="S220" s="58"/>
      <c r="T220" s="58"/>
      <c r="U220" s="58"/>
      <c r="V220" s="58"/>
      <c r="W220" s="58"/>
      <c r="X220" s="58"/>
      <c r="Y220" s="58"/>
      <c r="Z220" s="58"/>
    </row>
    <row r="221" spans="16:26" ht="14.4" hidden="1" x14ac:dyDescent="0.3">
      <c r="P221" s="58"/>
      <c r="Q221" s="58"/>
      <c r="R221" s="58"/>
      <c r="S221" s="58"/>
      <c r="T221" s="58"/>
      <c r="U221" s="58"/>
      <c r="V221" s="58"/>
      <c r="W221" s="58"/>
      <c r="X221" s="58"/>
      <c r="Y221" s="58"/>
      <c r="Z221" s="58"/>
    </row>
    <row r="222" spans="16:26" ht="14.4" hidden="1" x14ac:dyDescent="0.3">
      <c r="P222" s="58"/>
      <c r="Q222" s="58"/>
      <c r="R222" s="58"/>
      <c r="S222" s="58"/>
      <c r="T222" s="58"/>
      <c r="U222" s="58"/>
      <c r="V222" s="58"/>
      <c r="W222" s="58"/>
      <c r="X222" s="58"/>
      <c r="Y222" s="58"/>
      <c r="Z222" s="58"/>
    </row>
    <row r="223" spans="16:26" ht="14.4" hidden="1" x14ac:dyDescent="0.3">
      <c r="P223" s="58"/>
      <c r="Q223" s="58"/>
      <c r="R223" s="58"/>
      <c r="S223" s="58"/>
      <c r="T223" s="58"/>
      <c r="U223" s="58"/>
      <c r="V223" s="58"/>
      <c r="W223" s="58"/>
      <c r="X223" s="58"/>
      <c r="Y223" s="58"/>
      <c r="Z223" s="58"/>
    </row>
    <row r="224" spans="16:26" ht="14.4" hidden="1" x14ac:dyDescent="0.3">
      <c r="P224" s="58"/>
      <c r="Q224" s="58"/>
      <c r="R224" s="58"/>
      <c r="S224" s="58"/>
      <c r="T224" s="58"/>
      <c r="U224" s="58"/>
      <c r="V224" s="58"/>
      <c r="W224" s="58"/>
      <c r="X224" s="58"/>
      <c r="Y224" s="58"/>
      <c r="Z224" s="58"/>
    </row>
    <row r="225" spans="16:26" ht="14.4" hidden="1" x14ac:dyDescent="0.3">
      <c r="P225" s="58"/>
      <c r="Q225" s="58"/>
      <c r="R225" s="58"/>
      <c r="S225" s="58"/>
      <c r="T225" s="58"/>
      <c r="U225" s="58"/>
      <c r="V225" s="58"/>
      <c r="W225" s="58"/>
      <c r="X225" s="58"/>
      <c r="Y225" s="58"/>
      <c r="Z225" s="58"/>
    </row>
    <row r="226" spans="16:26" ht="14.4" hidden="1" x14ac:dyDescent="0.3">
      <c r="P226" s="58"/>
      <c r="Q226" s="58"/>
      <c r="R226" s="58"/>
      <c r="S226" s="58"/>
      <c r="T226" s="58"/>
      <c r="U226" s="58"/>
      <c r="V226" s="58"/>
      <c r="W226" s="58"/>
      <c r="X226" s="58"/>
      <c r="Y226" s="58"/>
      <c r="Z226" s="58"/>
    </row>
    <row r="227" spans="16:26" ht="14.4" hidden="1" x14ac:dyDescent="0.3">
      <c r="P227" s="58"/>
      <c r="Q227" s="58"/>
      <c r="R227" s="58"/>
      <c r="S227" s="58"/>
      <c r="T227" s="58"/>
      <c r="U227" s="58"/>
      <c r="V227" s="58"/>
      <c r="W227" s="58"/>
      <c r="X227" s="58"/>
      <c r="Y227" s="58"/>
      <c r="Z227" s="58"/>
    </row>
    <row r="228" spans="16:26" ht="14.4" hidden="1" x14ac:dyDescent="0.3">
      <c r="P228" s="58"/>
      <c r="Q228" s="58"/>
      <c r="R228" s="58"/>
      <c r="S228" s="58"/>
      <c r="T228" s="58"/>
      <c r="U228" s="58"/>
      <c r="V228" s="58"/>
      <c r="W228" s="58"/>
      <c r="X228" s="58"/>
      <c r="Y228" s="58"/>
      <c r="Z228" s="58"/>
    </row>
    <row r="229" spans="16:26" ht="14.4" hidden="1" x14ac:dyDescent="0.3">
      <c r="P229" s="58"/>
      <c r="Q229" s="58"/>
      <c r="R229" s="58"/>
      <c r="S229" s="58"/>
      <c r="T229" s="58"/>
      <c r="U229" s="58"/>
      <c r="V229" s="58"/>
      <c r="W229" s="58"/>
      <c r="X229" s="58"/>
      <c r="Y229" s="58"/>
      <c r="Z229" s="58"/>
    </row>
    <row r="230" spans="16:26" ht="14.4" hidden="1" x14ac:dyDescent="0.3">
      <c r="P230" s="58"/>
      <c r="Q230" s="58"/>
      <c r="R230" s="58"/>
      <c r="S230" s="58"/>
      <c r="T230" s="58"/>
      <c r="U230" s="58"/>
      <c r="V230" s="58"/>
      <c r="W230" s="58"/>
      <c r="X230" s="58"/>
      <c r="Y230" s="58"/>
      <c r="Z230" s="58"/>
    </row>
    <row r="231" spans="16:26" ht="14.4" hidden="1" x14ac:dyDescent="0.3">
      <c r="P231" s="58"/>
      <c r="Q231" s="58"/>
      <c r="R231" s="58"/>
      <c r="S231" s="58"/>
      <c r="T231" s="58"/>
      <c r="U231" s="58"/>
      <c r="V231" s="58"/>
      <c r="W231" s="58"/>
      <c r="X231" s="58"/>
      <c r="Y231" s="58"/>
      <c r="Z231" s="58"/>
    </row>
    <row r="232" spans="16:26" ht="14.4" hidden="1" x14ac:dyDescent="0.3">
      <c r="P232" s="58"/>
      <c r="Q232" s="58"/>
      <c r="R232" s="58"/>
      <c r="S232" s="58"/>
      <c r="T232" s="58"/>
      <c r="U232" s="58"/>
      <c r="V232" s="58"/>
      <c r="W232" s="58"/>
      <c r="X232" s="58"/>
      <c r="Y232" s="58"/>
      <c r="Z232" s="58"/>
    </row>
    <row r="233" spans="16:26" ht="14.4" hidden="1" x14ac:dyDescent="0.3">
      <c r="P233" s="58"/>
      <c r="Q233" s="58"/>
      <c r="R233" s="58"/>
      <c r="S233" s="58"/>
      <c r="T233" s="58"/>
      <c r="U233" s="58"/>
      <c r="V233" s="58"/>
      <c r="W233" s="58"/>
      <c r="X233" s="58"/>
      <c r="Y233" s="58"/>
      <c r="Z233" s="58"/>
    </row>
    <row r="234" spans="16:26" ht="14.4" hidden="1" x14ac:dyDescent="0.3">
      <c r="P234" s="58"/>
      <c r="Q234" s="58"/>
      <c r="R234" s="58"/>
      <c r="S234" s="58"/>
      <c r="T234" s="58"/>
      <c r="U234" s="58"/>
      <c r="V234" s="58"/>
      <c r="W234" s="58"/>
      <c r="X234" s="58"/>
      <c r="Y234" s="58"/>
      <c r="Z234" s="58"/>
    </row>
    <row r="235" spans="16:26" ht="14.4" hidden="1" x14ac:dyDescent="0.3">
      <c r="P235" s="58"/>
      <c r="Q235" s="58"/>
      <c r="R235" s="58"/>
      <c r="S235" s="58"/>
      <c r="T235" s="58"/>
      <c r="U235" s="58"/>
      <c r="V235" s="58"/>
      <c r="W235" s="58"/>
      <c r="X235" s="58"/>
      <c r="Y235" s="58"/>
      <c r="Z235" s="58"/>
    </row>
    <row r="236" spans="16:26" ht="14.4" hidden="1" x14ac:dyDescent="0.3">
      <c r="P236" s="58"/>
      <c r="Q236" s="58"/>
      <c r="R236" s="58"/>
      <c r="S236" s="58"/>
      <c r="T236" s="58"/>
      <c r="U236" s="58"/>
      <c r="V236" s="58"/>
      <c r="W236" s="58"/>
      <c r="X236" s="58"/>
      <c r="Y236" s="58"/>
      <c r="Z236" s="58"/>
    </row>
    <row r="237" spans="16:26" ht="14.4" hidden="1" x14ac:dyDescent="0.3">
      <c r="P237" s="58"/>
      <c r="Q237" s="58"/>
      <c r="R237" s="58"/>
      <c r="S237" s="58"/>
      <c r="T237" s="58"/>
      <c r="U237" s="58"/>
      <c r="V237" s="58"/>
      <c r="W237" s="58"/>
      <c r="X237" s="58"/>
      <c r="Y237" s="58"/>
      <c r="Z237" s="58"/>
    </row>
    <row r="238" spans="16:26" ht="14.4" hidden="1" x14ac:dyDescent="0.3">
      <c r="P238" s="58"/>
      <c r="Q238" s="58"/>
      <c r="R238" s="58"/>
      <c r="S238" s="58"/>
      <c r="T238" s="58"/>
      <c r="U238" s="58"/>
      <c r="V238" s="58"/>
      <c r="W238" s="58"/>
      <c r="X238" s="58"/>
      <c r="Y238" s="58"/>
      <c r="Z238" s="58"/>
    </row>
    <row r="239" spans="16:26" ht="14.4" hidden="1" x14ac:dyDescent="0.3">
      <c r="P239" s="58"/>
      <c r="Q239" s="58"/>
      <c r="R239" s="58"/>
      <c r="S239" s="58"/>
      <c r="T239" s="58"/>
      <c r="U239" s="58"/>
      <c r="V239" s="58"/>
      <c r="W239" s="58"/>
      <c r="X239" s="58"/>
      <c r="Y239" s="58"/>
      <c r="Z239" s="58"/>
    </row>
    <row r="240" spans="16:26" ht="14.4" hidden="1" x14ac:dyDescent="0.3">
      <c r="P240" s="58"/>
      <c r="Q240" s="58"/>
      <c r="R240" s="58"/>
      <c r="S240" s="58"/>
      <c r="T240" s="58"/>
      <c r="U240" s="58"/>
      <c r="V240" s="58"/>
      <c r="W240" s="58"/>
      <c r="X240" s="58"/>
      <c r="Y240" s="58"/>
      <c r="Z240" s="58"/>
    </row>
    <row r="241" spans="16:26" ht="14.4" hidden="1" x14ac:dyDescent="0.3">
      <c r="P241" s="58"/>
      <c r="Q241" s="58"/>
      <c r="R241" s="58"/>
      <c r="S241" s="58"/>
      <c r="T241" s="58"/>
      <c r="U241" s="58"/>
      <c r="V241" s="58"/>
      <c r="W241" s="58"/>
      <c r="X241" s="58"/>
      <c r="Y241" s="58"/>
      <c r="Z241" s="58"/>
    </row>
    <row r="242" spans="16:26" ht="14.4" hidden="1" x14ac:dyDescent="0.3">
      <c r="P242" s="58"/>
      <c r="Q242" s="58"/>
      <c r="R242" s="58"/>
      <c r="S242" s="58"/>
      <c r="T242" s="58"/>
      <c r="U242" s="58"/>
      <c r="V242" s="58"/>
      <c r="W242" s="58"/>
      <c r="X242" s="58"/>
      <c r="Y242" s="58"/>
      <c r="Z242" s="58"/>
    </row>
    <row r="243" spans="16:26" ht="14.4" hidden="1" x14ac:dyDescent="0.3">
      <c r="P243" s="58"/>
      <c r="Q243" s="58"/>
      <c r="R243" s="58"/>
      <c r="S243" s="58"/>
      <c r="T243" s="58"/>
      <c r="U243" s="58"/>
      <c r="V243" s="58"/>
      <c r="W243" s="58"/>
      <c r="X243" s="58"/>
      <c r="Y243" s="58"/>
      <c r="Z243" s="58"/>
    </row>
    <row r="244" spans="16:26" ht="14.4" hidden="1" x14ac:dyDescent="0.3">
      <c r="P244" s="58"/>
      <c r="Q244" s="58"/>
      <c r="R244" s="58"/>
      <c r="S244" s="58"/>
      <c r="T244" s="58"/>
      <c r="U244" s="58"/>
      <c r="V244" s="58"/>
      <c r="W244" s="58"/>
      <c r="X244" s="58"/>
      <c r="Y244" s="58"/>
      <c r="Z244" s="58"/>
    </row>
    <row r="245" spans="16:26" ht="14.4" hidden="1" x14ac:dyDescent="0.3">
      <c r="P245" s="58"/>
      <c r="Q245" s="58"/>
      <c r="R245" s="58"/>
      <c r="S245" s="58"/>
      <c r="T245" s="58"/>
      <c r="U245" s="58"/>
      <c r="V245" s="58"/>
      <c r="W245" s="58"/>
      <c r="X245" s="58"/>
      <c r="Y245" s="58"/>
      <c r="Z245" s="58"/>
    </row>
    <row r="246" spans="16:26" ht="14.4" hidden="1" x14ac:dyDescent="0.3">
      <c r="P246" s="58"/>
      <c r="Q246" s="58"/>
      <c r="R246" s="58"/>
      <c r="S246" s="58"/>
      <c r="T246" s="58"/>
      <c r="U246" s="58"/>
      <c r="V246" s="58"/>
      <c r="W246" s="58"/>
      <c r="X246" s="58"/>
      <c r="Y246" s="58"/>
      <c r="Z246" s="58"/>
    </row>
    <row r="247" spans="16:26" ht="14.4" hidden="1" x14ac:dyDescent="0.3">
      <c r="P247" s="58"/>
      <c r="Q247" s="58"/>
      <c r="R247" s="58"/>
      <c r="S247" s="58"/>
      <c r="T247" s="58"/>
      <c r="U247" s="58"/>
      <c r="V247" s="58"/>
      <c r="W247" s="58"/>
      <c r="X247" s="58"/>
      <c r="Y247" s="58"/>
      <c r="Z247" s="58"/>
    </row>
    <row r="248" spans="16:26" ht="14.4" hidden="1" x14ac:dyDescent="0.3">
      <c r="P248" s="58"/>
      <c r="Q248" s="58"/>
      <c r="R248" s="58"/>
      <c r="S248" s="58"/>
      <c r="T248" s="58"/>
      <c r="U248" s="58"/>
      <c r="V248" s="58"/>
      <c r="W248" s="58"/>
      <c r="X248" s="58"/>
      <c r="Y248" s="58"/>
      <c r="Z248" s="58"/>
    </row>
    <row r="249" spans="16:26" ht="14.4" hidden="1" x14ac:dyDescent="0.3">
      <c r="P249" s="58"/>
      <c r="Q249" s="58"/>
      <c r="R249" s="58"/>
      <c r="S249" s="58"/>
      <c r="T249" s="58"/>
      <c r="U249" s="58"/>
      <c r="V249" s="58"/>
      <c r="W249" s="58"/>
      <c r="X249" s="58"/>
      <c r="Y249" s="58"/>
      <c r="Z249" s="58"/>
    </row>
    <row r="250" spans="16:26" ht="14.4" hidden="1" x14ac:dyDescent="0.3">
      <c r="P250" s="58"/>
      <c r="Q250" s="58"/>
      <c r="R250" s="58"/>
      <c r="S250" s="58"/>
      <c r="T250" s="58"/>
      <c r="U250" s="58"/>
      <c r="V250" s="58"/>
      <c r="W250" s="58"/>
      <c r="X250" s="58"/>
      <c r="Y250" s="58"/>
      <c r="Z250" s="58"/>
    </row>
    <row r="251" spans="16:26" ht="14.4" hidden="1" x14ac:dyDescent="0.3">
      <c r="P251" s="58"/>
      <c r="Q251" s="58"/>
      <c r="R251" s="58"/>
      <c r="S251" s="58"/>
      <c r="T251" s="58"/>
      <c r="U251" s="58"/>
      <c r="V251" s="58"/>
      <c r="W251" s="58"/>
      <c r="X251" s="58"/>
      <c r="Y251" s="58"/>
      <c r="Z251" s="58"/>
    </row>
    <row r="252" spans="16:26" ht="14.4" hidden="1" x14ac:dyDescent="0.3">
      <c r="P252" s="58"/>
      <c r="Q252" s="58"/>
      <c r="R252" s="58"/>
      <c r="S252" s="58"/>
      <c r="T252" s="58"/>
      <c r="U252" s="58"/>
      <c r="V252" s="58"/>
      <c r="W252" s="58"/>
      <c r="X252" s="58"/>
      <c r="Y252" s="58"/>
      <c r="Z252" s="58"/>
    </row>
    <row r="253" spans="16:26" ht="14.4" hidden="1" x14ac:dyDescent="0.3">
      <c r="P253" s="58"/>
      <c r="Q253" s="58"/>
      <c r="R253" s="58"/>
      <c r="S253" s="58"/>
      <c r="T253" s="58"/>
      <c r="U253" s="58"/>
      <c r="V253" s="58"/>
      <c r="W253" s="58"/>
      <c r="X253" s="58"/>
      <c r="Y253" s="58"/>
      <c r="Z253" s="58"/>
    </row>
    <row r="254" spans="16:26" ht="14.4" hidden="1" x14ac:dyDescent="0.3">
      <c r="P254" s="58"/>
      <c r="Q254" s="58"/>
      <c r="R254" s="58"/>
      <c r="S254" s="58"/>
      <c r="T254" s="58"/>
      <c r="U254" s="58"/>
      <c r="V254" s="58"/>
      <c r="W254" s="58"/>
      <c r="X254" s="58"/>
      <c r="Y254" s="58"/>
      <c r="Z254" s="58"/>
    </row>
    <row r="255" spans="16:26" ht="14.4" hidden="1" x14ac:dyDescent="0.3">
      <c r="P255" s="58"/>
      <c r="Q255" s="58"/>
      <c r="R255" s="58"/>
      <c r="S255" s="58"/>
      <c r="T255" s="58"/>
      <c r="U255" s="58"/>
      <c r="V255" s="58"/>
      <c r="W255" s="58"/>
      <c r="X255" s="58"/>
      <c r="Y255" s="58"/>
      <c r="Z255" s="58"/>
    </row>
    <row r="256" spans="16:26" ht="14.4" hidden="1" x14ac:dyDescent="0.3">
      <c r="P256" s="58"/>
      <c r="Q256" s="58"/>
      <c r="R256" s="58"/>
      <c r="S256" s="58"/>
      <c r="T256" s="58"/>
      <c r="U256" s="58"/>
      <c r="V256" s="58"/>
      <c r="W256" s="58"/>
      <c r="X256" s="58"/>
      <c r="Y256" s="58"/>
      <c r="Z256" s="58"/>
    </row>
    <row r="257" spans="16:26" ht="14.4" hidden="1" x14ac:dyDescent="0.3">
      <c r="P257" s="58"/>
      <c r="Q257" s="58"/>
      <c r="R257" s="58"/>
      <c r="S257" s="58"/>
      <c r="T257" s="58"/>
      <c r="U257" s="58"/>
      <c r="V257" s="58"/>
      <c r="W257" s="58"/>
      <c r="X257" s="58"/>
      <c r="Y257" s="58"/>
      <c r="Z257" s="58"/>
    </row>
    <row r="258" spans="16:26" ht="14.4" hidden="1" x14ac:dyDescent="0.3">
      <c r="P258" s="58"/>
      <c r="Q258" s="58"/>
      <c r="R258" s="58"/>
      <c r="S258" s="58"/>
      <c r="T258" s="58"/>
      <c r="U258" s="58"/>
      <c r="V258" s="58"/>
      <c r="W258" s="58"/>
      <c r="X258" s="58"/>
      <c r="Y258" s="58"/>
      <c r="Z258" s="58"/>
    </row>
    <row r="259" spans="16:26" ht="14.4" hidden="1" x14ac:dyDescent="0.3">
      <c r="P259" s="58"/>
      <c r="Q259" s="58"/>
      <c r="R259" s="58"/>
      <c r="S259" s="58"/>
      <c r="T259" s="58"/>
      <c r="U259" s="58"/>
      <c r="V259" s="58"/>
      <c r="W259" s="58"/>
      <c r="X259" s="58"/>
      <c r="Y259" s="58"/>
      <c r="Z259" s="58"/>
    </row>
    <row r="260" spans="16:26" ht="14.4" hidden="1" x14ac:dyDescent="0.3">
      <c r="P260" s="58"/>
      <c r="Q260" s="58"/>
      <c r="R260" s="58"/>
      <c r="S260" s="58"/>
      <c r="T260" s="58"/>
      <c r="U260" s="58"/>
      <c r="V260" s="58"/>
      <c r="W260" s="58"/>
      <c r="X260" s="58"/>
      <c r="Y260" s="58"/>
      <c r="Z260" s="58"/>
    </row>
    <row r="261" spans="16:26" ht="14.4" hidden="1" x14ac:dyDescent="0.3">
      <c r="P261" s="58"/>
      <c r="Q261" s="58"/>
      <c r="R261" s="58"/>
      <c r="S261" s="58"/>
      <c r="T261" s="58"/>
      <c r="U261" s="58"/>
      <c r="V261" s="58"/>
      <c r="W261" s="58"/>
      <c r="X261" s="58"/>
      <c r="Y261" s="58"/>
      <c r="Z261" s="58"/>
    </row>
    <row r="262" spans="16:26" ht="14.4" hidden="1" x14ac:dyDescent="0.3">
      <c r="P262" s="58"/>
      <c r="Q262" s="58"/>
      <c r="R262" s="58"/>
      <c r="S262" s="58"/>
      <c r="T262" s="58"/>
      <c r="U262" s="58"/>
      <c r="V262" s="58"/>
      <c r="W262" s="58"/>
      <c r="X262" s="58"/>
      <c r="Y262" s="58"/>
      <c r="Z262" s="58"/>
    </row>
    <row r="263" spans="16:26" ht="14.4" hidden="1" x14ac:dyDescent="0.3">
      <c r="P263" s="58"/>
      <c r="Q263" s="58"/>
      <c r="R263" s="58"/>
      <c r="S263" s="58"/>
      <c r="T263" s="58"/>
      <c r="U263" s="58"/>
      <c r="V263" s="58"/>
      <c r="W263" s="58"/>
      <c r="X263" s="58"/>
      <c r="Y263" s="58"/>
      <c r="Z263" s="58"/>
    </row>
    <row r="264" spans="16:26" ht="14.4" hidden="1" x14ac:dyDescent="0.3">
      <c r="P264" s="58"/>
      <c r="Q264" s="58"/>
      <c r="R264" s="58"/>
      <c r="S264" s="58"/>
      <c r="T264" s="58"/>
      <c r="U264" s="58"/>
      <c r="V264" s="58"/>
      <c r="W264" s="58"/>
      <c r="X264" s="58"/>
      <c r="Y264" s="58"/>
      <c r="Z264" s="58"/>
    </row>
    <row r="265" spans="16:26" ht="14.4" hidden="1" x14ac:dyDescent="0.3">
      <c r="P265" s="58"/>
      <c r="Q265" s="58"/>
      <c r="R265" s="58"/>
      <c r="S265" s="58"/>
      <c r="T265" s="58"/>
      <c r="U265" s="58"/>
      <c r="V265" s="58"/>
      <c r="W265" s="58"/>
      <c r="X265" s="58"/>
      <c r="Y265" s="58"/>
      <c r="Z265" s="58"/>
    </row>
    <row r="266" spans="16:26" ht="14.4" hidden="1" x14ac:dyDescent="0.3">
      <c r="P266" s="58"/>
      <c r="Q266" s="58"/>
      <c r="R266" s="58"/>
      <c r="S266" s="58"/>
      <c r="T266" s="58"/>
      <c r="U266" s="58"/>
      <c r="V266" s="58"/>
      <c r="W266" s="58"/>
      <c r="X266" s="58"/>
      <c r="Y266" s="58"/>
      <c r="Z266" s="58"/>
    </row>
    <row r="267" spans="16:26" ht="14.4" hidden="1" x14ac:dyDescent="0.3">
      <c r="P267" s="58"/>
      <c r="Q267" s="58"/>
      <c r="R267" s="58"/>
      <c r="S267" s="58"/>
      <c r="T267" s="58"/>
      <c r="U267" s="58"/>
      <c r="V267" s="58"/>
      <c r="W267" s="58"/>
      <c r="X267" s="58"/>
      <c r="Y267" s="58"/>
      <c r="Z267" s="58"/>
    </row>
    <row r="268" spans="16:26" ht="14.4" hidden="1" x14ac:dyDescent="0.3">
      <c r="P268" s="58"/>
      <c r="Q268" s="58"/>
      <c r="R268" s="58"/>
      <c r="S268" s="58"/>
      <c r="T268" s="58"/>
      <c r="U268" s="58"/>
      <c r="V268" s="58"/>
      <c r="W268" s="58"/>
      <c r="X268" s="58"/>
      <c r="Y268" s="58"/>
      <c r="Z268" s="58"/>
    </row>
    <row r="269" spans="16:26" ht="14.4" hidden="1" x14ac:dyDescent="0.3">
      <c r="P269" s="58"/>
      <c r="Q269" s="58"/>
      <c r="R269" s="58"/>
      <c r="S269" s="58"/>
      <c r="T269" s="58"/>
      <c r="U269" s="58"/>
      <c r="V269" s="58"/>
      <c r="W269" s="58"/>
      <c r="X269" s="58"/>
      <c r="Y269" s="58"/>
      <c r="Z269" s="58"/>
    </row>
    <row r="270" spans="16:26" ht="14.4" hidden="1" x14ac:dyDescent="0.3">
      <c r="P270" s="58"/>
      <c r="Q270" s="58"/>
      <c r="R270" s="58"/>
      <c r="S270" s="58"/>
      <c r="T270" s="58"/>
      <c r="U270" s="58"/>
      <c r="V270" s="58"/>
      <c r="W270" s="58"/>
      <c r="X270" s="58"/>
      <c r="Y270" s="58"/>
      <c r="Z270" s="58"/>
    </row>
    <row r="271" spans="16:26" ht="14.4" hidden="1" x14ac:dyDescent="0.3">
      <c r="P271" s="58"/>
      <c r="Q271" s="58"/>
      <c r="R271" s="58"/>
      <c r="S271" s="58"/>
      <c r="T271" s="58"/>
      <c r="U271" s="58"/>
      <c r="V271" s="58"/>
      <c r="W271" s="58"/>
      <c r="X271" s="58"/>
      <c r="Y271" s="58"/>
      <c r="Z271" s="58"/>
    </row>
    <row r="272" spans="16:26" ht="14.4" hidden="1" x14ac:dyDescent="0.3">
      <c r="P272" s="58"/>
      <c r="Q272" s="58"/>
      <c r="R272" s="58"/>
      <c r="S272" s="58"/>
      <c r="T272" s="58"/>
      <c r="U272" s="58"/>
      <c r="V272" s="58"/>
      <c r="W272" s="58"/>
      <c r="X272" s="58"/>
      <c r="Y272" s="58"/>
      <c r="Z272" s="58"/>
    </row>
    <row r="273" spans="16:26" ht="14.4" hidden="1" x14ac:dyDescent="0.3">
      <c r="P273" s="58"/>
      <c r="Q273" s="58"/>
      <c r="R273" s="58"/>
      <c r="S273" s="58"/>
      <c r="T273" s="58"/>
      <c r="U273" s="58"/>
      <c r="V273" s="58"/>
      <c r="W273" s="58"/>
      <c r="X273" s="58"/>
      <c r="Y273" s="58"/>
      <c r="Z273" s="58"/>
    </row>
    <row r="274" spans="16:26" ht="14.4" hidden="1" x14ac:dyDescent="0.3">
      <c r="P274" s="58"/>
      <c r="Q274" s="58"/>
      <c r="R274" s="58"/>
      <c r="S274" s="58"/>
      <c r="T274" s="58"/>
      <c r="U274" s="58"/>
      <c r="V274" s="58"/>
      <c r="W274" s="58"/>
      <c r="X274" s="58"/>
      <c r="Y274" s="58"/>
      <c r="Z274" s="58"/>
    </row>
    <row r="275" spans="16:26" ht="14.4" hidden="1" x14ac:dyDescent="0.3">
      <c r="P275" s="58"/>
      <c r="Q275" s="58"/>
      <c r="R275" s="58"/>
      <c r="S275" s="58"/>
      <c r="T275" s="58"/>
      <c r="U275" s="58"/>
      <c r="V275" s="58"/>
      <c r="W275" s="58"/>
      <c r="X275" s="58"/>
      <c r="Y275" s="58"/>
      <c r="Z275" s="58"/>
    </row>
    <row r="276" spans="16:26" ht="14.4" hidden="1" x14ac:dyDescent="0.3">
      <c r="P276" s="58"/>
      <c r="Q276" s="58"/>
      <c r="R276" s="58"/>
      <c r="S276" s="58"/>
      <c r="T276" s="58"/>
      <c r="U276" s="58"/>
      <c r="V276" s="58"/>
      <c r="W276" s="58"/>
      <c r="X276" s="58"/>
      <c r="Y276" s="58"/>
      <c r="Z276" s="58"/>
    </row>
    <row r="277" spans="16:26" ht="14.4" hidden="1" x14ac:dyDescent="0.3">
      <c r="P277" s="58"/>
      <c r="Q277" s="58"/>
      <c r="R277" s="58"/>
      <c r="S277" s="58"/>
      <c r="T277" s="58"/>
      <c r="U277" s="58"/>
      <c r="V277" s="58"/>
      <c r="W277" s="58"/>
      <c r="X277" s="58"/>
      <c r="Y277" s="58"/>
      <c r="Z277" s="58"/>
    </row>
    <row r="278" spans="16:26" ht="14.4" hidden="1" x14ac:dyDescent="0.3">
      <c r="P278" s="58"/>
      <c r="Q278" s="58"/>
      <c r="R278" s="58"/>
      <c r="S278" s="58"/>
      <c r="T278" s="58"/>
      <c r="U278" s="58"/>
      <c r="V278" s="58"/>
      <c r="W278" s="58"/>
      <c r="X278" s="58"/>
      <c r="Y278" s="58"/>
      <c r="Z278" s="58"/>
    </row>
    <row r="279" spans="16:26" ht="14.4" hidden="1" x14ac:dyDescent="0.3">
      <c r="P279" s="58"/>
      <c r="Q279" s="58"/>
      <c r="R279" s="58"/>
      <c r="S279" s="58"/>
      <c r="T279" s="58"/>
      <c r="U279" s="58"/>
      <c r="V279" s="58"/>
      <c r="W279" s="58"/>
      <c r="X279" s="58"/>
      <c r="Y279" s="58"/>
      <c r="Z279" s="58"/>
    </row>
    <row r="280" spans="16:26" ht="14.4" hidden="1" x14ac:dyDescent="0.3">
      <c r="P280" s="58"/>
      <c r="Q280" s="58"/>
      <c r="R280" s="58"/>
      <c r="S280" s="58"/>
      <c r="T280" s="58"/>
      <c r="U280" s="58"/>
      <c r="V280" s="58"/>
      <c r="W280" s="58"/>
      <c r="X280" s="58"/>
      <c r="Y280" s="58"/>
      <c r="Z280" s="58"/>
    </row>
    <row r="281" spans="16:26" ht="14.4" hidden="1" x14ac:dyDescent="0.3">
      <c r="P281" s="58"/>
      <c r="Q281" s="58"/>
      <c r="R281" s="58"/>
      <c r="S281" s="58"/>
      <c r="T281" s="58"/>
      <c r="U281" s="58"/>
      <c r="V281" s="58"/>
      <c r="W281" s="58"/>
      <c r="X281" s="58"/>
      <c r="Y281" s="58"/>
      <c r="Z281" s="58"/>
    </row>
    <row r="282" spans="16:26" ht="14.4" hidden="1" x14ac:dyDescent="0.3">
      <c r="P282" s="58"/>
      <c r="Q282" s="58"/>
      <c r="R282" s="58"/>
      <c r="S282" s="58"/>
      <c r="T282" s="58"/>
      <c r="U282" s="58"/>
      <c r="V282" s="58"/>
      <c r="W282" s="58"/>
      <c r="X282" s="58"/>
      <c r="Y282" s="58"/>
      <c r="Z282" s="58"/>
    </row>
    <row r="283" spans="16:26" ht="14.4" hidden="1" x14ac:dyDescent="0.3">
      <c r="P283" s="58"/>
      <c r="Q283" s="58"/>
      <c r="R283" s="58"/>
      <c r="S283" s="58"/>
      <c r="T283" s="58"/>
      <c r="U283" s="58"/>
      <c r="V283" s="58"/>
      <c r="W283" s="58"/>
      <c r="X283" s="58"/>
      <c r="Y283" s="58"/>
      <c r="Z283" s="58"/>
    </row>
    <row r="284" spans="16:26" ht="14.4" hidden="1" x14ac:dyDescent="0.3">
      <c r="P284" s="58"/>
      <c r="Q284" s="58"/>
      <c r="R284" s="58"/>
      <c r="S284" s="58"/>
      <c r="T284" s="58"/>
      <c r="U284" s="58"/>
      <c r="V284" s="58"/>
      <c r="W284" s="58"/>
      <c r="X284" s="58"/>
      <c r="Y284" s="58"/>
      <c r="Z284" s="58"/>
    </row>
    <row r="285" spans="16:26" ht="14.4" hidden="1" x14ac:dyDescent="0.3">
      <c r="P285" s="58"/>
      <c r="Q285" s="58"/>
      <c r="R285" s="58"/>
      <c r="S285" s="58"/>
      <c r="T285" s="58"/>
      <c r="U285" s="58"/>
      <c r="V285" s="58"/>
      <c r="W285" s="58"/>
      <c r="X285" s="58"/>
      <c r="Y285" s="58"/>
      <c r="Z285" s="58"/>
    </row>
    <row r="286" spans="16:26" ht="14.4" hidden="1" x14ac:dyDescent="0.3">
      <c r="P286" s="58"/>
      <c r="Q286" s="58"/>
      <c r="R286" s="58"/>
      <c r="S286" s="58"/>
      <c r="T286" s="58"/>
      <c r="U286" s="58"/>
      <c r="V286" s="58"/>
      <c r="W286" s="58"/>
      <c r="X286" s="58"/>
      <c r="Y286" s="58"/>
      <c r="Z286" s="58"/>
    </row>
    <row r="287" spans="16:26" ht="14.4" hidden="1" x14ac:dyDescent="0.3">
      <c r="P287" s="58"/>
      <c r="Q287" s="58"/>
      <c r="R287" s="58"/>
      <c r="S287" s="58"/>
      <c r="T287" s="58"/>
      <c r="U287" s="58"/>
      <c r="V287" s="58"/>
      <c r="W287" s="58"/>
      <c r="X287" s="58"/>
      <c r="Y287" s="58"/>
      <c r="Z287" s="58"/>
    </row>
    <row r="288" spans="16:26" ht="14.4" hidden="1" x14ac:dyDescent="0.3">
      <c r="P288" s="58"/>
      <c r="Q288" s="58"/>
      <c r="R288" s="58"/>
      <c r="S288" s="58"/>
      <c r="T288" s="58"/>
      <c r="U288" s="58"/>
      <c r="V288" s="58"/>
      <c r="W288" s="58"/>
      <c r="X288" s="58"/>
      <c r="Y288" s="58"/>
      <c r="Z288" s="58"/>
    </row>
    <row r="289" spans="16:26" ht="14.4" hidden="1" x14ac:dyDescent="0.3">
      <c r="P289" s="58"/>
      <c r="Q289" s="58"/>
      <c r="R289" s="58"/>
      <c r="S289" s="58"/>
      <c r="T289" s="58"/>
      <c r="U289" s="58"/>
      <c r="V289" s="58"/>
      <c r="W289" s="58"/>
      <c r="X289" s="58"/>
      <c r="Y289" s="58"/>
      <c r="Z289" s="58"/>
    </row>
    <row r="290" spans="16:26" ht="14.4" hidden="1" x14ac:dyDescent="0.3">
      <c r="P290" s="58"/>
      <c r="Q290" s="58"/>
      <c r="R290" s="58"/>
      <c r="S290" s="58"/>
      <c r="T290" s="58"/>
      <c r="U290" s="58"/>
      <c r="V290" s="58"/>
      <c r="W290" s="58"/>
      <c r="X290" s="58"/>
      <c r="Y290" s="58"/>
      <c r="Z290" s="58"/>
    </row>
    <row r="291" spans="16:26" ht="14.4" hidden="1" x14ac:dyDescent="0.3">
      <c r="P291" s="58"/>
      <c r="Q291" s="58"/>
      <c r="R291" s="58"/>
      <c r="S291" s="58"/>
      <c r="T291" s="58"/>
      <c r="U291" s="58"/>
      <c r="V291" s="58"/>
      <c r="W291" s="58"/>
      <c r="X291" s="58"/>
      <c r="Y291" s="58"/>
      <c r="Z291" s="58"/>
    </row>
    <row r="292" spans="16:26" ht="14.4" hidden="1" x14ac:dyDescent="0.3">
      <c r="P292" s="58"/>
      <c r="Q292" s="58"/>
      <c r="R292" s="58"/>
      <c r="S292" s="58"/>
      <c r="T292" s="58"/>
      <c r="U292" s="58"/>
      <c r="V292" s="58"/>
      <c r="W292" s="58"/>
      <c r="X292" s="58"/>
      <c r="Y292" s="58"/>
      <c r="Z292" s="58"/>
    </row>
    <row r="293" spans="16:26" ht="14.4" hidden="1" x14ac:dyDescent="0.3">
      <c r="P293" s="58"/>
      <c r="Q293" s="58"/>
      <c r="R293" s="58"/>
      <c r="S293" s="58"/>
      <c r="T293" s="58"/>
      <c r="U293" s="58"/>
      <c r="V293" s="58"/>
      <c r="W293" s="58"/>
      <c r="X293" s="58"/>
      <c r="Y293" s="58"/>
      <c r="Z293" s="58"/>
    </row>
    <row r="294" spans="16:26" ht="14.4" hidden="1" x14ac:dyDescent="0.3">
      <c r="P294" s="58"/>
      <c r="Q294" s="58"/>
      <c r="R294" s="58"/>
      <c r="S294" s="58"/>
      <c r="T294" s="58"/>
      <c r="U294" s="58"/>
      <c r="V294" s="58"/>
      <c r="W294" s="58"/>
      <c r="X294" s="58"/>
      <c r="Y294" s="58"/>
      <c r="Z294" s="58"/>
    </row>
    <row r="295" spans="16:26" ht="14.4" hidden="1" x14ac:dyDescent="0.3">
      <c r="P295" s="58"/>
      <c r="Q295" s="58"/>
      <c r="R295" s="58"/>
      <c r="S295" s="58"/>
      <c r="T295" s="58"/>
      <c r="U295" s="58"/>
      <c r="V295" s="58"/>
      <c r="W295" s="58"/>
      <c r="X295" s="58"/>
      <c r="Y295" s="58"/>
      <c r="Z295" s="58"/>
    </row>
    <row r="296" spans="16:26" ht="14.4" hidden="1" x14ac:dyDescent="0.3">
      <c r="P296" s="58"/>
      <c r="Q296" s="58"/>
      <c r="R296" s="58"/>
      <c r="S296" s="58"/>
      <c r="T296" s="58"/>
      <c r="U296" s="58"/>
      <c r="V296" s="58"/>
      <c r="W296" s="58"/>
      <c r="X296" s="58"/>
      <c r="Y296" s="58"/>
      <c r="Z296" s="58"/>
    </row>
    <row r="297" spans="16:26" ht="14.4" hidden="1" x14ac:dyDescent="0.3">
      <c r="P297" s="58"/>
      <c r="Q297" s="58"/>
      <c r="R297" s="58"/>
      <c r="S297" s="58"/>
      <c r="T297" s="58"/>
      <c r="U297" s="58"/>
      <c r="V297" s="58"/>
      <c r="W297" s="58"/>
      <c r="X297" s="58"/>
      <c r="Y297" s="58"/>
      <c r="Z297" s="58"/>
    </row>
    <row r="298" spans="16:26" ht="14.4" hidden="1" x14ac:dyDescent="0.3">
      <c r="P298" s="58"/>
      <c r="Q298" s="58"/>
      <c r="R298" s="58"/>
      <c r="S298" s="58"/>
      <c r="T298" s="58"/>
      <c r="U298" s="58"/>
      <c r="V298" s="58"/>
      <c r="W298" s="58"/>
      <c r="X298" s="58"/>
      <c r="Y298" s="58"/>
      <c r="Z298" s="58"/>
    </row>
    <row r="299" spans="16:26" ht="14.4" hidden="1" x14ac:dyDescent="0.3">
      <c r="P299" s="58"/>
      <c r="Q299" s="58"/>
      <c r="R299" s="58"/>
      <c r="S299" s="58"/>
      <c r="T299" s="58"/>
      <c r="U299" s="58"/>
      <c r="V299" s="58"/>
      <c r="W299" s="58"/>
      <c r="X299" s="58"/>
      <c r="Y299" s="58"/>
      <c r="Z299" s="58"/>
    </row>
    <row r="300" spans="16:26" ht="14.4" hidden="1" x14ac:dyDescent="0.3">
      <c r="P300" s="58"/>
      <c r="Q300" s="58"/>
      <c r="R300" s="58"/>
      <c r="S300" s="58"/>
      <c r="T300" s="58"/>
      <c r="U300" s="58"/>
      <c r="V300" s="58"/>
      <c r="W300" s="58"/>
      <c r="X300" s="58"/>
      <c r="Y300" s="58"/>
      <c r="Z300" s="58"/>
    </row>
    <row r="301" spans="16:26" ht="14.4" hidden="1" x14ac:dyDescent="0.3">
      <c r="P301" s="58"/>
      <c r="Q301" s="58"/>
      <c r="R301" s="58"/>
      <c r="S301" s="58"/>
      <c r="T301" s="58"/>
      <c r="U301" s="58"/>
      <c r="V301" s="58"/>
      <c r="W301" s="58"/>
      <c r="X301" s="58"/>
      <c r="Y301" s="58"/>
      <c r="Z301" s="58"/>
    </row>
    <row r="302" spans="16:26" ht="14.4" hidden="1" x14ac:dyDescent="0.3">
      <c r="P302" s="58"/>
      <c r="Q302" s="58"/>
      <c r="R302" s="58"/>
      <c r="S302" s="58"/>
      <c r="T302" s="58"/>
      <c r="U302" s="58"/>
      <c r="V302" s="58"/>
      <c r="W302" s="58"/>
      <c r="X302" s="58"/>
      <c r="Y302" s="58"/>
      <c r="Z302" s="58"/>
    </row>
    <row r="303" spans="16:26" ht="14.4" hidden="1" x14ac:dyDescent="0.3">
      <c r="P303" s="58"/>
      <c r="Q303" s="58"/>
      <c r="R303" s="58"/>
      <c r="S303" s="58"/>
      <c r="T303" s="58"/>
      <c r="U303" s="58"/>
      <c r="V303" s="58"/>
      <c r="W303" s="58"/>
      <c r="X303" s="58"/>
      <c r="Y303" s="58"/>
      <c r="Z303" s="58"/>
    </row>
    <row r="304" spans="16:26" ht="14.4" hidden="1" x14ac:dyDescent="0.3">
      <c r="P304" s="58"/>
      <c r="Q304" s="58"/>
      <c r="R304" s="58"/>
      <c r="S304" s="58"/>
      <c r="T304" s="58"/>
      <c r="U304" s="58"/>
      <c r="V304" s="58"/>
      <c r="W304" s="58"/>
      <c r="X304" s="58"/>
      <c r="Y304" s="58"/>
      <c r="Z304" s="58"/>
    </row>
    <row r="305" spans="16:26" ht="14.4" hidden="1" x14ac:dyDescent="0.3">
      <c r="P305" s="58"/>
      <c r="Q305" s="58"/>
      <c r="R305" s="58"/>
      <c r="S305" s="58"/>
      <c r="T305" s="58"/>
      <c r="U305" s="58"/>
      <c r="V305" s="58"/>
      <c r="W305" s="58"/>
      <c r="X305" s="58"/>
      <c r="Y305" s="58"/>
      <c r="Z305" s="58"/>
    </row>
    <row r="306" spans="16:26" ht="14.4" hidden="1" x14ac:dyDescent="0.3">
      <c r="P306" s="58"/>
      <c r="Q306" s="58"/>
      <c r="R306" s="58"/>
      <c r="S306" s="58"/>
      <c r="T306" s="58"/>
      <c r="U306" s="58"/>
      <c r="V306" s="58"/>
      <c r="W306" s="58"/>
      <c r="X306" s="58"/>
      <c r="Y306" s="58"/>
      <c r="Z306" s="58"/>
    </row>
    <row r="307" spans="16:26" ht="14.4" hidden="1" x14ac:dyDescent="0.3">
      <c r="P307" s="58"/>
      <c r="Q307" s="58"/>
      <c r="R307" s="58"/>
      <c r="S307" s="58"/>
      <c r="T307" s="58"/>
      <c r="U307" s="58"/>
      <c r="V307" s="58"/>
      <c r="W307" s="58"/>
      <c r="X307" s="58"/>
      <c r="Y307" s="58"/>
      <c r="Z307" s="58"/>
    </row>
    <row r="308" spans="16:26" ht="14.4" hidden="1" x14ac:dyDescent="0.3">
      <c r="P308" s="58"/>
      <c r="Q308" s="58"/>
      <c r="R308" s="58"/>
      <c r="S308" s="58"/>
      <c r="T308" s="58"/>
      <c r="U308" s="58"/>
      <c r="V308" s="58"/>
      <c r="W308" s="58"/>
      <c r="X308" s="58"/>
      <c r="Y308" s="58"/>
      <c r="Z308" s="58"/>
    </row>
    <row r="309" spans="16:26" ht="14.4" hidden="1" x14ac:dyDescent="0.3">
      <c r="P309" s="58"/>
      <c r="Q309" s="58"/>
      <c r="R309" s="58"/>
      <c r="S309" s="58"/>
      <c r="T309" s="58"/>
      <c r="U309" s="58"/>
      <c r="V309" s="58"/>
      <c r="W309" s="58"/>
      <c r="X309" s="58"/>
      <c r="Y309" s="58"/>
      <c r="Z309" s="58"/>
    </row>
    <row r="310" spans="16:26" ht="14.4" hidden="1" x14ac:dyDescent="0.3">
      <c r="P310" s="58"/>
      <c r="Q310" s="58"/>
      <c r="R310" s="58"/>
      <c r="S310" s="58"/>
      <c r="T310" s="58"/>
      <c r="U310" s="58"/>
      <c r="V310" s="58"/>
      <c r="W310" s="58"/>
      <c r="X310" s="58"/>
      <c r="Y310" s="58"/>
      <c r="Z310" s="58"/>
    </row>
    <row r="311" spans="16:26" ht="14.4" hidden="1" x14ac:dyDescent="0.3">
      <c r="P311" s="58"/>
      <c r="Q311" s="58"/>
      <c r="R311" s="58"/>
      <c r="S311" s="58"/>
      <c r="T311" s="58"/>
      <c r="U311" s="58"/>
      <c r="V311" s="58"/>
      <c r="W311" s="58"/>
      <c r="X311" s="58"/>
      <c r="Y311" s="58"/>
      <c r="Z311" s="58"/>
    </row>
    <row r="312" spans="16:26" ht="14.4" hidden="1" x14ac:dyDescent="0.3">
      <c r="P312" s="58"/>
      <c r="Q312" s="58"/>
      <c r="R312" s="58"/>
      <c r="S312" s="58"/>
      <c r="T312" s="58"/>
      <c r="U312" s="58"/>
      <c r="V312" s="58"/>
      <c r="W312" s="58"/>
      <c r="X312" s="58"/>
      <c r="Y312" s="58"/>
      <c r="Z312" s="58"/>
    </row>
    <row r="313" spans="16:26" ht="14.4" hidden="1" x14ac:dyDescent="0.3">
      <c r="P313" s="58"/>
      <c r="Q313" s="58"/>
      <c r="R313" s="58"/>
      <c r="S313" s="58"/>
      <c r="T313" s="58"/>
      <c r="U313" s="58"/>
      <c r="V313" s="58"/>
      <c r="W313" s="58"/>
      <c r="X313" s="58"/>
      <c r="Y313" s="58"/>
      <c r="Z313" s="58"/>
    </row>
    <row r="314" spans="16:26" ht="14.4" hidden="1" x14ac:dyDescent="0.3">
      <c r="P314" s="58"/>
      <c r="Q314" s="58"/>
      <c r="R314" s="58"/>
      <c r="S314" s="58"/>
      <c r="T314" s="58"/>
      <c r="U314" s="58"/>
      <c r="V314" s="58"/>
      <c r="W314" s="58"/>
      <c r="X314" s="58"/>
      <c r="Y314" s="58"/>
      <c r="Z314" s="58"/>
    </row>
    <row r="315" spans="16:26" ht="14.4" hidden="1" x14ac:dyDescent="0.3">
      <c r="P315" s="58"/>
      <c r="Q315" s="58"/>
      <c r="R315" s="58"/>
      <c r="S315" s="58"/>
      <c r="T315" s="58"/>
      <c r="U315" s="58"/>
      <c r="V315" s="58"/>
      <c r="W315" s="58"/>
      <c r="X315" s="58"/>
      <c r="Y315" s="58"/>
      <c r="Z315" s="58"/>
    </row>
    <row r="316" spans="16:26" ht="14.4" hidden="1" x14ac:dyDescent="0.3">
      <c r="P316" s="58"/>
      <c r="Q316" s="58"/>
      <c r="R316" s="58"/>
      <c r="S316" s="58"/>
      <c r="T316" s="58"/>
      <c r="U316" s="58"/>
      <c r="V316" s="58"/>
      <c r="W316" s="58"/>
      <c r="X316" s="58"/>
      <c r="Y316" s="58"/>
      <c r="Z316" s="58"/>
    </row>
    <row r="317" spans="16:26" ht="14.4" hidden="1" x14ac:dyDescent="0.3">
      <c r="P317" s="58"/>
      <c r="Q317" s="58"/>
      <c r="R317" s="58"/>
      <c r="S317" s="58"/>
      <c r="T317" s="58"/>
      <c r="U317" s="58"/>
      <c r="V317" s="58"/>
      <c r="W317" s="58"/>
      <c r="X317" s="58"/>
      <c r="Y317" s="58"/>
      <c r="Z317" s="58"/>
    </row>
    <row r="318" spans="16:26" ht="14.4" hidden="1" x14ac:dyDescent="0.3">
      <c r="P318" s="58"/>
      <c r="Q318" s="58"/>
      <c r="R318" s="58"/>
      <c r="S318" s="58"/>
      <c r="T318" s="58"/>
      <c r="U318" s="58"/>
      <c r="V318" s="58"/>
      <c r="W318" s="58"/>
      <c r="X318" s="58"/>
      <c r="Y318" s="58"/>
      <c r="Z318" s="58"/>
    </row>
    <row r="319" spans="16:26" ht="14.4" hidden="1" x14ac:dyDescent="0.3">
      <c r="P319" s="58"/>
      <c r="Q319" s="58"/>
      <c r="R319" s="58"/>
      <c r="S319" s="58"/>
      <c r="T319" s="58"/>
      <c r="U319" s="58"/>
      <c r="V319" s="58"/>
      <c r="W319" s="58"/>
      <c r="X319" s="58"/>
      <c r="Y319" s="58"/>
      <c r="Z319" s="58"/>
    </row>
    <row r="320" spans="16:26" ht="14.4" hidden="1" x14ac:dyDescent="0.3">
      <c r="P320" s="58"/>
      <c r="Q320" s="58"/>
      <c r="R320" s="58"/>
      <c r="S320" s="58"/>
      <c r="T320" s="58"/>
      <c r="U320" s="58"/>
      <c r="V320" s="58"/>
      <c r="W320" s="58"/>
      <c r="X320" s="58"/>
      <c r="Y320" s="58"/>
      <c r="Z320" s="58"/>
    </row>
    <row r="321" spans="16:26" ht="14.4" hidden="1" x14ac:dyDescent="0.3">
      <c r="P321" s="58"/>
      <c r="Q321" s="58"/>
      <c r="R321" s="58"/>
      <c r="S321" s="58"/>
      <c r="T321" s="58"/>
      <c r="U321" s="58"/>
      <c r="V321" s="58"/>
      <c r="W321" s="58"/>
      <c r="X321" s="58"/>
      <c r="Y321" s="58"/>
      <c r="Z321" s="58"/>
    </row>
    <row r="322" spans="16:26" ht="14.4" hidden="1" x14ac:dyDescent="0.3">
      <c r="P322" s="58"/>
      <c r="Q322" s="58"/>
      <c r="R322" s="58"/>
      <c r="S322" s="58"/>
      <c r="T322" s="58"/>
      <c r="U322" s="58"/>
      <c r="V322" s="58"/>
      <c r="W322" s="58"/>
      <c r="X322" s="58"/>
      <c r="Y322" s="58"/>
      <c r="Z322" s="58"/>
    </row>
    <row r="323" spans="16:26" ht="14.4" hidden="1" x14ac:dyDescent="0.3">
      <c r="P323" s="58"/>
      <c r="Q323" s="58"/>
      <c r="R323" s="58"/>
      <c r="S323" s="58"/>
      <c r="T323" s="58"/>
      <c r="U323" s="58"/>
      <c r="V323" s="58"/>
      <c r="W323" s="58"/>
      <c r="X323" s="58"/>
      <c r="Y323" s="58"/>
      <c r="Z323" s="58"/>
    </row>
    <row r="324" spans="16:26" ht="14.4" hidden="1" x14ac:dyDescent="0.3">
      <c r="P324" s="58"/>
      <c r="Q324" s="58"/>
      <c r="R324" s="58"/>
      <c r="S324" s="58"/>
      <c r="T324" s="58"/>
      <c r="U324" s="58"/>
      <c r="V324" s="58"/>
      <c r="W324" s="58"/>
      <c r="X324" s="58"/>
      <c r="Y324" s="58"/>
      <c r="Z324" s="58"/>
    </row>
    <row r="325" spans="16:26" ht="14.4" hidden="1" x14ac:dyDescent="0.3">
      <c r="P325" s="58"/>
      <c r="Q325" s="58"/>
      <c r="R325" s="58"/>
      <c r="S325" s="58"/>
      <c r="T325" s="58"/>
      <c r="U325" s="58"/>
      <c r="V325" s="58"/>
      <c r="W325" s="58"/>
      <c r="X325" s="58"/>
      <c r="Y325" s="58"/>
      <c r="Z325" s="58"/>
    </row>
    <row r="326" spans="16:26" ht="14.4" hidden="1" x14ac:dyDescent="0.3">
      <c r="P326" s="58"/>
      <c r="Q326" s="58"/>
      <c r="R326" s="58"/>
      <c r="S326" s="58"/>
      <c r="T326" s="58"/>
      <c r="U326" s="58"/>
      <c r="V326" s="58"/>
      <c r="W326" s="58"/>
      <c r="X326" s="58"/>
      <c r="Y326" s="58"/>
      <c r="Z326" s="58"/>
    </row>
    <row r="327" spans="16:26" ht="14.4" hidden="1" x14ac:dyDescent="0.3">
      <c r="P327" s="58"/>
      <c r="Q327" s="58"/>
      <c r="R327" s="58"/>
      <c r="S327" s="58"/>
      <c r="T327" s="58"/>
      <c r="U327" s="58"/>
      <c r="V327" s="58"/>
      <c r="W327" s="58"/>
      <c r="X327" s="58"/>
      <c r="Y327" s="58"/>
      <c r="Z327" s="58"/>
    </row>
    <row r="328" spans="16:26" ht="14.4" hidden="1" x14ac:dyDescent="0.3">
      <c r="P328" s="58"/>
      <c r="Q328" s="58"/>
      <c r="R328" s="58"/>
      <c r="S328" s="58"/>
      <c r="T328" s="58"/>
      <c r="U328" s="58"/>
      <c r="V328" s="58"/>
      <c r="W328" s="58"/>
      <c r="X328" s="58"/>
      <c r="Y328" s="58"/>
      <c r="Z328" s="58"/>
    </row>
    <row r="329" spans="16:26" ht="14.4" hidden="1" x14ac:dyDescent="0.3">
      <c r="P329" s="58"/>
      <c r="Q329" s="58"/>
      <c r="R329" s="58"/>
      <c r="S329" s="58"/>
      <c r="T329" s="58"/>
      <c r="U329" s="58"/>
      <c r="V329" s="58"/>
      <c r="W329" s="58"/>
      <c r="X329" s="58"/>
      <c r="Y329" s="58"/>
      <c r="Z329" s="58"/>
    </row>
    <row r="330" spans="16:26" ht="14.4" hidden="1" x14ac:dyDescent="0.3">
      <c r="P330" s="58"/>
      <c r="Q330" s="58"/>
      <c r="R330" s="58"/>
      <c r="S330" s="58"/>
      <c r="T330" s="58"/>
      <c r="U330" s="58"/>
      <c r="V330" s="58"/>
      <c r="W330" s="58"/>
      <c r="X330" s="58"/>
      <c r="Y330" s="58"/>
      <c r="Z330" s="58"/>
    </row>
    <row r="331" spans="16:26" ht="14.4" hidden="1" x14ac:dyDescent="0.3">
      <c r="P331" s="58"/>
      <c r="Q331" s="58"/>
      <c r="R331" s="58"/>
      <c r="S331" s="58"/>
      <c r="T331" s="58"/>
      <c r="U331" s="58"/>
      <c r="V331" s="58"/>
      <c r="W331" s="58"/>
      <c r="X331" s="58"/>
      <c r="Y331" s="58"/>
      <c r="Z331" s="58"/>
    </row>
    <row r="332" spans="16:26" ht="14.4" hidden="1" x14ac:dyDescent="0.3">
      <c r="P332" s="58"/>
      <c r="Q332" s="58"/>
      <c r="R332" s="58"/>
      <c r="S332" s="58"/>
      <c r="T332" s="58"/>
      <c r="U332" s="58"/>
      <c r="V332" s="58"/>
      <c r="W332" s="58"/>
      <c r="X332" s="58"/>
      <c r="Y332" s="58"/>
      <c r="Z332" s="58"/>
    </row>
    <row r="333" spans="16:26" ht="14.4" hidden="1" x14ac:dyDescent="0.3">
      <c r="P333" s="58"/>
      <c r="Q333" s="58"/>
      <c r="R333" s="58"/>
      <c r="S333" s="58"/>
      <c r="T333" s="58"/>
      <c r="U333" s="58"/>
      <c r="V333" s="58"/>
      <c r="W333" s="58"/>
      <c r="X333" s="58"/>
      <c r="Y333" s="58"/>
      <c r="Z333" s="58"/>
    </row>
    <row r="334" spans="16:26" ht="14.4" hidden="1" x14ac:dyDescent="0.3">
      <c r="P334" s="58"/>
      <c r="Q334" s="58"/>
      <c r="R334" s="58"/>
      <c r="S334" s="58"/>
      <c r="T334" s="58"/>
      <c r="U334" s="58"/>
      <c r="V334" s="58"/>
      <c r="W334" s="58"/>
      <c r="X334" s="58"/>
      <c r="Y334" s="58"/>
      <c r="Z334" s="58"/>
    </row>
    <row r="335" spans="16:26" ht="14.4" hidden="1" x14ac:dyDescent="0.3">
      <c r="P335" s="58"/>
      <c r="Q335" s="58"/>
      <c r="R335" s="58"/>
      <c r="S335" s="58"/>
      <c r="T335" s="58"/>
      <c r="U335" s="58"/>
      <c r="V335" s="58"/>
      <c r="W335" s="58"/>
      <c r="X335" s="58"/>
      <c r="Y335" s="58"/>
      <c r="Z335" s="58"/>
    </row>
    <row r="336" spans="16:26" ht="14.4" hidden="1" x14ac:dyDescent="0.3">
      <c r="P336" s="58"/>
      <c r="Q336" s="58"/>
      <c r="R336" s="58"/>
      <c r="S336" s="58"/>
      <c r="T336" s="58"/>
      <c r="U336" s="58"/>
      <c r="V336" s="58"/>
      <c r="W336" s="58"/>
      <c r="X336" s="58"/>
      <c r="Y336" s="58"/>
      <c r="Z336" s="58"/>
    </row>
    <row r="337" spans="16:26" ht="14.4" hidden="1" x14ac:dyDescent="0.3">
      <c r="P337" s="58"/>
      <c r="Q337" s="58"/>
      <c r="R337" s="58"/>
      <c r="S337" s="58"/>
      <c r="T337" s="58"/>
      <c r="U337" s="58"/>
      <c r="V337" s="58"/>
      <c r="W337" s="58"/>
      <c r="X337" s="58"/>
      <c r="Y337" s="58"/>
      <c r="Z337" s="58"/>
    </row>
    <row r="338" spans="16:26" ht="14.4" hidden="1" x14ac:dyDescent="0.3">
      <c r="P338" s="58"/>
      <c r="Q338" s="58"/>
      <c r="R338" s="58"/>
      <c r="S338" s="58"/>
      <c r="T338" s="58"/>
      <c r="U338" s="58"/>
      <c r="V338" s="58"/>
      <c r="W338" s="58"/>
      <c r="X338" s="58"/>
      <c r="Y338" s="58"/>
      <c r="Z338" s="58"/>
    </row>
    <row r="339" spans="16:26" ht="14.4" hidden="1" x14ac:dyDescent="0.3">
      <c r="P339" s="58"/>
      <c r="Q339" s="58"/>
      <c r="R339" s="58"/>
      <c r="S339" s="58"/>
      <c r="T339" s="58"/>
      <c r="U339" s="58"/>
      <c r="V339" s="58"/>
      <c r="W339" s="58"/>
      <c r="X339" s="58"/>
      <c r="Y339" s="58"/>
      <c r="Z339" s="58"/>
    </row>
    <row r="340" spans="16:26" ht="14.4" hidden="1" x14ac:dyDescent="0.3">
      <c r="P340" s="58"/>
      <c r="Q340" s="58"/>
      <c r="R340" s="58"/>
      <c r="S340" s="58"/>
      <c r="T340" s="58"/>
      <c r="U340" s="58"/>
      <c r="V340" s="58"/>
      <c r="W340" s="58"/>
      <c r="X340" s="58"/>
      <c r="Y340" s="58"/>
      <c r="Z340" s="58"/>
    </row>
    <row r="341" spans="16:26" ht="14.4" hidden="1" x14ac:dyDescent="0.3">
      <c r="P341" s="58"/>
      <c r="Q341" s="58"/>
      <c r="R341" s="58"/>
      <c r="S341" s="58"/>
      <c r="T341" s="58"/>
      <c r="U341" s="58"/>
      <c r="V341" s="58"/>
      <c r="W341" s="58"/>
      <c r="X341" s="58"/>
      <c r="Y341" s="58"/>
      <c r="Z341" s="58"/>
    </row>
    <row r="342" spans="16:26" ht="14.4" hidden="1" x14ac:dyDescent="0.3">
      <c r="P342" s="58"/>
      <c r="Q342" s="58"/>
      <c r="R342" s="58"/>
      <c r="S342" s="58"/>
      <c r="T342" s="58"/>
      <c r="U342" s="58"/>
      <c r="V342" s="58"/>
      <c r="W342" s="58"/>
      <c r="X342" s="58"/>
      <c r="Y342" s="58"/>
      <c r="Z342" s="58"/>
    </row>
    <row r="343" spans="16:26" ht="14.4" hidden="1" x14ac:dyDescent="0.3">
      <c r="P343" s="58"/>
      <c r="Q343" s="58"/>
      <c r="R343" s="58"/>
      <c r="S343" s="58"/>
      <c r="T343" s="58"/>
      <c r="U343" s="58"/>
      <c r="V343" s="58"/>
      <c r="W343" s="58"/>
      <c r="X343" s="58"/>
      <c r="Y343" s="58"/>
      <c r="Z343" s="58"/>
    </row>
    <row r="344" spans="16:26" ht="14.4" hidden="1" x14ac:dyDescent="0.3">
      <c r="P344" s="58"/>
      <c r="Q344" s="58"/>
      <c r="R344" s="58"/>
      <c r="S344" s="58"/>
      <c r="T344" s="58"/>
      <c r="U344" s="58"/>
      <c r="V344" s="58"/>
      <c r="W344" s="58"/>
      <c r="X344" s="58"/>
      <c r="Y344" s="58"/>
      <c r="Z344" s="58"/>
    </row>
    <row r="345" spans="16:26" ht="14.4" hidden="1" x14ac:dyDescent="0.3">
      <c r="P345" s="58"/>
      <c r="Q345" s="58"/>
      <c r="R345" s="58"/>
      <c r="S345" s="58"/>
      <c r="T345" s="58"/>
      <c r="U345" s="58"/>
      <c r="V345" s="58"/>
      <c r="W345" s="58"/>
      <c r="X345" s="58"/>
      <c r="Y345" s="58"/>
      <c r="Z345" s="58"/>
    </row>
    <row r="346" spans="16:26" ht="14.4" hidden="1" x14ac:dyDescent="0.3">
      <c r="P346" s="58"/>
      <c r="Q346" s="58"/>
      <c r="R346" s="58"/>
      <c r="S346" s="58"/>
      <c r="T346" s="58"/>
      <c r="U346" s="58"/>
      <c r="V346" s="58"/>
      <c r="W346" s="58"/>
      <c r="X346" s="58"/>
      <c r="Y346" s="58"/>
      <c r="Z346" s="58"/>
    </row>
    <row r="347" spans="16:26" ht="14.4" hidden="1" x14ac:dyDescent="0.3">
      <c r="P347" s="58"/>
      <c r="Q347" s="58"/>
      <c r="R347" s="58"/>
      <c r="S347" s="58"/>
      <c r="T347" s="58"/>
      <c r="U347" s="58"/>
      <c r="V347" s="58"/>
      <c r="W347" s="58"/>
      <c r="X347" s="58"/>
      <c r="Y347" s="58"/>
      <c r="Z347" s="58"/>
    </row>
    <row r="348" spans="16:26" ht="14.4" hidden="1" x14ac:dyDescent="0.3">
      <c r="P348" s="58"/>
      <c r="Q348" s="58"/>
      <c r="R348" s="58"/>
      <c r="S348" s="58"/>
      <c r="T348" s="58"/>
      <c r="U348" s="58"/>
      <c r="V348" s="58"/>
      <c r="W348" s="58"/>
      <c r="X348" s="58"/>
      <c r="Y348" s="58"/>
      <c r="Z348" s="58"/>
    </row>
    <row r="349" spans="16:26" ht="14.4" hidden="1" x14ac:dyDescent="0.3">
      <c r="P349" s="58"/>
      <c r="Q349" s="58"/>
      <c r="R349" s="58"/>
      <c r="S349" s="58"/>
      <c r="T349" s="58"/>
      <c r="U349" s="58"/>
      <c r="V349" s="58"/>
      <c r="W349" s="58"/>
      <c r="X349" s="58"/>
      <c r="Y349" s="58"/>
      <c r="Z349" s="58"/>
    </row>
    <row r="350" spans="16:26" ht="14.4" hidden="1" x14ac:dyDescent="0.3">
      <c r="P350" s="58"/>
      <c r="Q350" s="58"/>
      <c r="R350" s="58"/>
      <c r="S350" s="58"/>
      <c r="T350" s="58"/>
      <c r="U350" s="58"/>
      <c r="V350" s="58"/>
      <c r="W350" s="58"/>
      <c r="X350" s="58"/>
      <c r="Y350" s="58"/>
      <c r="Z350" s="58"/>
    </row>
    <row r="351" spans="16:26" ht="14.4" hidden="1" x14ac:dyDescent="0.3">
      <c r="P351" s="58"/>
      <c r="Q351" s="58"/>
      <c r="R351" s="58"/>
      <c r="S351" s="58"/>
      <c r="T351" s="58"/>
      <c r="U351" s="58"/>
      <c r="V351" s="58"/>
      <c r="W351" s="58"/>
      <c r="X351" s="58"/>
      <c r="Y351" s="58"/>
      <c r="Z351" s="58"/>
    </row>
    <row r="352" spans="16:26" ht="14.4" hidden="1" x14ac:dyDescent="0.3">
      <c r="P352" s="58"/>
      <c r="Q352" s="58"/>
      <c r="R352" s="58"/>
      <c r="S352" s="58"/>
      <c r="T352" s="58"/>
      <c r="U352" s="58"/>
      <c r="V352" s="58"/>
      <c r="W352" s="58"/>
      <c r="X352" s="58"/>
      <c r="Y352" s="58"/>
      <c r="Z352" s="58"/>
    </row>
    <row r="353" spans="16:26" ht="14.4" hidden="1" x14ac:dyDescent="0.3">
      <c r="P353" s="58"/>
      <c r="Q353" s="58"/>
      <c r="R353" s="58"/>
      <c r="S353" s="58"/>
      <c r="T353" s="58"/>
      <c r="U353" s="58"/>
      <c r="V353" s="58"/>
      <c r="W353" s="58"/>
      <c r="X353" s="58"/>
      <c r="Y353" s="58"/>
      <c r="Z353" s="58"/>
    </row>
    <row r="354" spans="16:26" ht="14.4" hidden="1" x14ac:dyDescent="0.3">
      <c r="P354" s="58"/>
      <c r="Q354" s="58"/>
      <c r="R354" s="58"/>
      <c r="S354" s="58"/>
      <c r="T354" s="58"/>
      <c r="U354" s="58"/>
      <c r="V354" s="58"/>
      <c r="W354" s="58"/>
      <c r="X354" s="58"/>
      <c r="Y354" s="58"/>
      <c r="Z354" s="58"/>
    </row>
    <row r="355" spans="16:26" ht="14.4" hidden="1" x14ac:dyDescent="0.3">
      <c r="P355" s="58"/>
      <c r="Q355" s="58"/>
      <c r="R355" s="58"/>
      <c r="S355" s="58"/>
      <c r="T355" s="58"/>
      <c r="U355" s="58"/>
      <c r="V355" s="58"/>
      <c r="W355" s="58"/>
      <c r="X355" s="58"/>
      <c r="Y355" s="58"/>
      <c r="Z355" s="58"/>
    </row>
    <row r="356" spans="16:26" ht="14.4" hidden="1" x14ac:dyDescent="0.3">
      <c r="P356" s="58"/>
      <c r="Q356" s="58"/>
      <c r="R356" s="58"/>
      <c r="S356" s="58"/>
      <c r="T356" s="58"/>
      <c r="U356" s="58"/>
      <c r="V356" s="58"/>
      <c r="W356" s="58"/>
      <c r="X356" s="58"/>
      <c r="Y356" s="58"/>
      <c r="Z356" s="58"/>
    </row>
    <row r="357" spans="16:26" ht="14.4" hidden="1" x14ac:dyDescent="0.3">
      <c r="P357" s="58"/>
      <c r="Q357" s="58"/>
      <c r="R357" s="58"/>
      <c r="S357" s="58"/>
      <c r="T357" s="58"/>
      <c r="U357" s="58"/>
      <c r="V357" s="58"/>
      <c r="W357" s="58"/>
      <c r="X357" s="58"/>
      <c r="Y357" s="58"/>
      <c r="Z357" s="58"/>
    </row>
    <row r="358" spans="16:26" ht="14.4" hidden="1" x14ac:dyDescent="0.3">
      <c r="P358" s="58"/>
      <c r="Q358" s="58"/>
      <c r="R358" s="58"/>
      <c r="S358" s="58"/>
      <c r="T358" s="58"/>
      <c r="U358" s="58"/>
      <c r="V358" s="58"/>
      <c r="W358" s="58"/>
      <c r="X358" s="58"/>
      <c r="Y358" s="58"/>
      <c r="Z358" s="58"/>
    </row>
    <row r="359" spans="16:26" ht="14.4" hidden="1" x14ac:dyDescent="0.3">
      <c r="P359" s="58"/>
      <c r="Q359" s="58"/>
      <c r="R359" s="58"/>
      <c r="S359" s="58"/>
      <c r="T359" s="58"/>
      <c r="U359" s="58"/>
      <c r="V359" s="58"/>
      <c r="W359" s="58"/>
      <c r="X359" s="58"/>
      <c r="Y359" s="58"/>
      <c r="Z359" s="58"/>
    </row>
    <row r="360" spans="16:26" ht="14.4" hidden="1" x14ac:dyDescent="0.3">
      <c r="P360" s="58"/>
      <c r="Q360" s="58"/>
      <c r="R360" s="58"/>
      <c r="S360" s="58"/>
      <c r="T360" s="58"/>
      <c r="U360" s="58"/>
      <c r="V360" s="58"/>
      <c r="W360" s="58"/>
      <c r="X360" s="58"/>
      <c r="Y360" s="58"/>
      <c r="Z360" s="58"/>
    </row>
    <row r="361" spans="16:26" ht="14.4" hidden="1" x14ac:dyDescent="0.3">
      <c r="P361" s="58"/>
      <c r="Q361" s="58"/>
      <c r="R361" s="58"/>
      <c r="S361" s="58"/>
      <c r="T361" s="58"/>
      <c r="U361" s="58"/>
      <c r="V361" s="58"/>
      <c r="W361" s="58"/>
      <c r="X361" s="58"/>
      <c r="Y361" s="58"/>
      <c r="Z361" s="58"/>
    </row>
    <row r="362" spans="16:26" ht="14.4" hidden="1" x14ac:dyDescent="0.3">
      <c r="P362" s="58"/>
      <c r="Q362" s="58"/>
      <c r="R362" s="58"/>
      <c r="S362" s="58"/>
      <c r="T362" s="58"/>
      <c r="U362" s="58"/>
      <c r="V362" s="58"/>
      <c r="W362" s="58"/>
      <c r="X362" s="58"/>
      <c r="Y362" s="58"/>
      <c r="Z362" s="58"/>
    </row>
    <row r="363" spans="16:26" ht="14.4" hidden="1" x14ac:dyDescent="0.3">
      <c r="P363" s="58"/>
      <c r="Q363" s="58"/>
      <c r="R363" s="58"/>
      <c r="S363" s="58"/>
      <c r="T363" s="58"/>
      <c r="U363" s="58"/>
      <c r="V363" s="58"/>
      <c r="W363" s="58"/>
      <c r="X363" s="58"/>
      <c r="Y363" s="58"/>
      <c r="Z363" s="58"/>
    </row>
    <row r="364" spans="16:26" ht="14.4" hidden="1" x14ac:dyDescent="0.3">
      <c r="P364" s="58"/>
      <c r="Q364" s="58"/>
      <c r="R364" s="58"/>
      <c r="S364" s="58"/>
      <c r="T364" s="58"/>
      <c r="U364" s="58"/>
      <c r="V364" s="58"/>
      <c r="W364" s="58"/>
      <c r="X364" s="58"/>
      <c r="Y364" s="58"/>
      <c r="Z364" s="58"/>
    </row>
    <row r="365" spans="16:26" ht="14.4" hidden="1" x14ac:dyDescent="0.3">
      <c r="P365" s="58"/>
      <c r="Q365" s="58"/>
      <c r="R365" s="58"/>
      <c r="S365" s="58"/>
      <c r="T365" s="58"/>
      <c r="U365" s="58"/>
      <c r="V365" s="58"/>
      <c r="W365" s="58"/>
      <c r="X365" s="58"/>
      <c r="Y365" s="58"/>
      <c r="Z365" s="58"/>
    </row>
    <row r="366" spans="16:26" ht="14.4" hidden="1" x14ac:dyDescent="0.3">
      <c r="P366" s="58"/>
      <c r="Q366" s="58"/>
      <c r="R366" s="58"/>
      <c r="S366" s="58"/>
      <c r="T366" s="58"/>
      <c r="U366" s="58"/>
      <c r="V366" s="58"/>
      <c r="W366" s="58"/>
      <c r="X366" s="58"/>
      <c r="Y366" s="58"/>
      <c r="Z366" s="58"/>
    </row>
    <row r="367" spans="16:26" ht="14.4" hidden="1" x14ac:dyDescent="0.3">
      <c r="P367" s="58"/>
      <c r="Q367" s="58"/>
      <c r="R367" s="58"/>
      <c r="S367" s="58"/>
      <c r="T367" s="58"/>
      <c r="U367" s="58"/>
      <c r="V367" s="58"/>
      <c r="W367" s="58"/>
      <c r="X367" s="58"/>
      <c r="Y367" s="58"/>
      <c r="Z367" s="58"/>
    </row>
    <row r="368" spans="16:26" ht="14.4" hidden="1" x14ac:dyDescent="0.3">
      <c r="P368" s="58"/>
      <c r="Q368" s="58"/>
      <c r="R368" s="58"/>
      <c r="S368" s="58"/>
      <c r="T368" s="58"/>
      <c r="U368" s="58"/>
      <c r="V368" s="58"/>
      <c r="W368" s="58"/>
      <c r="X368" s="58"/>
      <c r="Y368" s="58"/>
      <c r="Z368" s="58"/>
    </row>
    <row r="369" spans="16:26" ht="14.4" hidden="1" x14ac:dyDescent="0.3">
      <c r="P369" s="58"/>
      <c r="Q369" s="58"/>
      <c r="R369" s="58"/>
      <c r="S369" s="58"/>
      <c r="T369" s="58"/>
      <c r="U369" s="58"/>
      <c r="V369" s="58"/>
      <c r="W369" s="58"/>
      <c r="X369" s="58"/>
      <c r="Y369" s="58"/>
      <c r="Z369" s="58"/>
    </row>
    <row r="370" spans="16:26" ht="14.4" hidden="1" x14ac:dyDescent="0.3">
      <c r="P370" s="58"/>
      <c r="Q370" s="58"/>
      <c r="R370" s="58"/>
      <c r="S370" s="58"/>
      <c r="T370" s="58"/>
      <c r="U370" s="58"/>
      <c r="V370" s="58"/>
      <c r="W370" s="58"/>
      <c r="X370" s="58"/>
      <c r="Y370" s="58"/>
      <c r="Z370" s="58"/>
    </row>
    <row r="371" spans="16:26" ht="14.4" hidden="1" x14ac:dyDescent="0.3">
      <c r="P371" s="58"/>
      <c r="Q371" s="58"/>
      <c r="R371" s="58"/>
      <c r="S371" s="58"/>
      <c r="T371" s="58"/>
      <c r="U371" s="58"/>
      <c r="V371" s="58"/>
      <c r="W371" s="58"/>
      <c r="X371" s="58"/>
      <c r="Y371" s="58"/>
      <c r="Z371" s="58"/>
    </row>
    <row r="372" spans="16:26" ht="14.4" hidden="1" x14ac:dyDescent="0.3">
      <c r="P372" s="58"/>
      <c r="Q372" s="58"/>
      <c r="R372" s="58"/>
      <c r="S372" s="58"/>
      <c r="T372" s="58"/>
      <c r="U372" s="58"/>
      <c r="V372" s="58"/>
      <c r="W372" s="58"/>
      <c r="X372" s="58"/>
      <c r="Y372" s="58"/>
      <c r="Z372" s="58"/>
    </row>
    <row r="373" spans="16:26" ht="14.4" hidden="1" x14ac:dyDescent="0.3">
      <c r="P373" s="58"/>
      <c r="Q373" s="58"/>
      <c r="R373" s="58"/>
      <c r="S373" s="58"/>
      <c r="T373" s="58"/>
      <c r="U373" s="58"/>
      <c r="V373" s="58"/>
      <c r="W373" s="58"/>
      <c r="X373" s="58"/>
      <c r="Y373" s="58"/>
      <c r="Z373" s="58"/>
    </row>
    <row r="374" spans="16:26" ht="14.4" hidden="1" x14ac:dyDescent="0.3">
      <c r="P374" s="58"/>
      <c r="Q374" s="58"/>
      <c r="R374" s="58"/>
      <c r="S374" s="58"/>
      <c r="T374" s="58"/>
      <c r="U374" s="58"/>
      <c r="V374" s="58"/>
      <c r="W374" s="58"/>
      <c r="X374" s="58"/>
      <c r="Y374" s="58"/>
      <c r="Z374" s="58"/>
    </row>
    <row r="375" spans="16:26" ht="14.4" hidden="1" x14ac:dyDescent="0.3">
      <c r="P375" s="58"/>
      <c r="Q375" s="58"/>
      <c r="R375" s="58"/>
      <c r="S375" s="58"/>
      <c r="T375" s="58"/>
      <c r="U375" s="58"/>
      <c r="V375" s="58"/>
      <c r="W375" s="58"/>
      <c r="X375" s="58"/>
      <c r="Y375" s="58"/>
      <c r="Z375" s="58"/>
    </row>
    <row r="376" spans="16:26" ht="14.4" hidden="1" x14ac:dyDescent="0.3">
      <c r="P376" s="58"/>
      <c r="Q376" s="58"/>
      <c r="R376" s="58"/>
      <c r="S376" s="58"/>
      <c r="T376" s="58"/>
      <c r="U376" s="58"/>
      <c r="V376" s="58"/>
      <c r="W376" s="58"/>
      <c r="X376" s="58"/>
      <c r="Y376" s="58"/>
      <c r="Z376" s="58"/>
    </row>
    <row r="377" spans="16:26" ht="14.4" hidden="1" x14ac:dyDescent="0.3">
      <c r="P377" s="58"/>
      <c r="Q377" s="58"/>
      <c r="R377" s="58"/>
      <c r="S377" s="58"/>
      <c r="T377" s="58"/>
      <c r="U377" s="58"/>
      <c r="V377" s="58"/>
      <c r="W377" s="58"/>
      <c r="X377" s="58"/>
      <c r="Y377" s="58"/>
      <c r="Z377" s="58"/>
    </row>
    <row r="378" spans="16:26" ht="14.4" hidden="1" x14ac:dyDescent="0.3">
      <c r="P378" s="58"/>
      <c r="Q378" s="58"/>
      <c r="R378" s="58"/>
      <c r="S378" s="58"/>
      <c r="T378" s="58"/>
      <c r="U378" s="58"/>
      <c r="V378" s="58"/>
      <c r="W378" s="58"/>
      <c r="X378" s="58"/>
      <c r="Y378" s="58"/>
      <c r="Z378" s="58"/>
    </row>
    <row r="379" spans="16:26" ht="14.4" hidden="1" x14ac:dyDescent="0.3">
      <c r="P379" s="58"/>
      <c r="Q379" s="58"/>
      <c r="R379" s="58"/>
      <c r="S379" s="58"/>
      <c r="T379" s="58"/>
      <c r="U379" s="58"/>
      <c r="V379" s="58"/>
      <c r="W379" s="58"/>
      <c r="X379" s="58"/>
      <c r="Y379" s="58"/>
      <c r="Z379" s="58"/>
    </row>
    <row r="380" spans="16:26" ht="14.4" hidden="1" x14ac:dyDescent="0.3">
      <c r="P380" s="58"/>
      <c r="Q380" s="58"/>
      <c r="R380" s="58"/>
      <c r="S380" s="58"/>
      <c r="T380" s="58"/>
      <c r="U380" s="58"/>
      <c r="V380" s="58"/>
      <c r="W380" s="58"/>
      <c r="X380" s="58"/>
      <c r="Y380" s="58"/>
      <c r="Z380" s="58"/>
    </row>
    <row r="381" spans="16:26" ht="14.4" hidden="1" x14ac:dyDescent="0.3">
      <c r="P381" s="58"/>
      <c r="Q381" s="58"/>
      <c r="R381" s="58"/>
      <c r="S381" s="58"/>
      <c r="T381" s="58"/>
      <c r="U381" s="58"/>
      <c r="V381" s="58"/>
      <c r="W381" s="58"/>
      <c r="X381" s="58"/>
      <c r="Y381" s="58"/>
      <c r="Z381" s="58"/>
    </row>
    <row r="382" spans="16:26" ht="14.4" hidden="1" x14ac:dyDescent="0.3">
      <c r="P382" s="58"/>
      <c r="Q382" s="58"/>
      <c r="R382" s="58"/>
      <c r="S382" s="58"/>
      <c r="T382" s="58"/>
      <c r="U382" s="58"/>
      <c r="V382" s="58"/>
      <c r="W382" s="58"/>
      <c r="X382" s="58"/>
      <c r="Y382" s="58"/>
      <c r="Z382" s="58"/>
    </row>
    <row r="383" spans="16:26" ht="14.4" hidden="1" x14ac:dyDescent="0.3">
      <c r="P383" s="58"/>
      <c r="Q383" s="58"/>
      <c r="R383" s="58"/>
      <c r="S383" s="58"/>
      <c r="T383" s="58"/>
      <c r="U383" s="58"/>
      <c r="V383" s="58"/>
      <c r="W383" s="58"/>
      <c r="X383" s="58"/>
      <c r="Y383" s="58"/>
      <c r="Z383" s="58"/>
    </row>
    <row r="384" spans="16:26" ht="14.4" hidden="1" x14ac:dyDescent="0.3">
      <c r="P384" s="58"/>
      <c r="Q384" s="58"/>
      <c r="R384" s="58"/>
      <c r="S384" s="58"/>
      <c r="T384" s="58"/>
      <c r="U384" s="58"/>
      <c r="V384" s="58"/>
      <c r="W384" s="58"/>
      <c r="X384" s="58"/>
      <c r="Y384" s="58"/>
      <c r="Z384" s="58"/>
    </row>
    <row r="385" spans="16:26" ht="14.4" hidden="1" x14ac:dyDescent="0.3">
      <c r="P385" s="58"/>
      <c r="Q385" s="58"/>
      <c r="R385" s="58"/>
      <c r="S385" s="58"/>
      <c r="T385" s="58"/>
      <c r="U385" s="58"/>
      <c r="V385" s="58"/>
      <c r="W385" s="58"/>
      <c r="X385" s="58"/>
      <c r="Y385" s="58"/>
      <c r="Z385" s="58"/>
    </row>
    <row r="386" spans="16:26" ht="14.4" hidden="1" x14ac:dyDescent="0.3">
      <c r="P386" s="58"/>
      <c r="Q386" s="58"/>
      <c r="R386" s="58"/>
      <c r="S386" s="58"/>
      <c r="T386" s="58"/>
      <c r="U386" s="58"/>
      <c r="V386" s="58"/>
      <c r="W386" s="58"/>
      <c r="X386" s="58"/>
      <c r="Y386" s="58"/>
      <c r="Z386" s="58"/>
    </row>
    <row r="387" spans="16:26" ht="14.4" hidden="1" x14ac:dyDescent="0.3">
      <c r="P387" s="58"/>
      <c r="Q387" s="58"/>
      <c r="R387" s="58"/>
      <c r="S387" s="58"/>
      <c r="T387" s="58"/>
      <c r="U387" s="58"/>
      <c r="V387" s="58"/>
      <c r="W387" s="58"/>
      <c r="X387" s="58"/>
      <c r="Y387" s="58"/>
      <c r="Z387" s="58"/>
    </row>
    <row r="388" spans="16:26" ht="14.4" hidden="1" x14ac:dyDescent="0.3">
      <c r="P388" s="58"/>
      <c r="Q388" s="58"/>
      <c r="R388" s="58"/>
      <c r="S388" s="58"/>
      <c r="T388" s="58"/>
      <c r="U388" s="58"/>
      <c r="V388" s="58"/>
      <c r="W388" s="58"/>
      <c r="X388" s="58"/>
      <c r="Y388" s="58"/>
      <c r="Z388" s="58"/>
    </row>
    <row r="389" spans="16:26" ht="14.4" hidden="1" x14ac:dyDescent="0.3">
      <c r="P389" s="58"/>
      <c r="Q389" s="58"/>
      <c r="R389" s="58"/>
      <c r="S389" s="58"/>
      <c r="T389" s="58"/>
      <c r="U389" s="58"/>
      <c r="V389" s="58"/>
      <c r="W389" s="58"/>
      <c r="X389" s="58"/>
      <c r="Y389" s="58"/>
      <c r="Z389" s="58"/>
    </row>
    <row r="390" spans="16:26" ht="14.4" hidden="1" x14ac:dyDescent="0.3">
      <c r="P390" s="58"/>
      <c r="Q390" s="58"/>
      <c r="R390" s="58"/>
      <c r="S390" s="58"/>
      <c r="T390" s="58"/>
      <c r="U390" s="58"/>
      <c r="V390" s="58"/>
      <c r="W390" s="58"/>
      <c r="X390" s="58"/>
      <c r="Y390" s="58"/>
      <c r="Z390" s="58"/>
    </row>
    <row r="391" spans="16:26" ht="14.4" hidden="1" x14ac:dyDescent="0.3">
      <c r="P391" s="58"/>
      <c r="Q391" s="58"/>
      <c r="R391" s="58"/>
      <c r="S391" s="58"/>
      <c r="T391" s="58"/>
      <c r="U391" s="58"/>
      <c r="V391" s="58"/>
      <c r="W391" s="58"/>
      <c r="X391" s="58"/>
      <c r="Y391" s="58"/>
      <c r="Z391" s="58"/>
    </row>
    <row r="392" spans="16:26" ht="14.4" hidden="1" x14ac:dyDescent="0.3">
      <c r="P392" s="58"/>
      <c r="Q392" s="58"/>
      <c r="R392" s="58"/>
      <c r="S392" s="58"/>
      <c r="T392" s="58"/>
      <c r="U392" s="58"/>
      <c r="V392" s="58"/>
      <c r="W392" s="58"/>
      <c r="X392" s="58"/>
      <c r="Y392" s="58"/>
      <c r="Z392" s="58"/>
    </row>
    <row r="393" spans="16:26" ht="14.4" hidden="1" x14ac:dyDescent="0.3">
      <c r="P393" s="58"/>
      <c r="Q393" s="58"/>
      <c r="R393" s="58"/>
      <c r="S393" s="58"/>
      <c r="T393" s="58"/>
      <c r="U393" s="58"/>
      <c r="V393" s="58"/>
      <c r="W393" s="58"/>
      <c r="X393" s="58"/>
      <c r="Y393" s="58"/>
      <c r="Z393" s="58"/>
    </row>
    <row r="394" spans="16:26" ht="14.4" hidden="1" x14ac:dyDescent="0.3">
      <c r="P394" s="58"/>
      <c r="Q394" s="58"/>
      <c r="R394" s="58"/>
      <c r="S394" s="58"/>
      <c r="T394" s="58"/>
      <c r="U394" s="58"/>
      <c r="V394" s="58"/>
      <c r="W394" s="58"/>
      <c r="X394" s="58"/>
      <c r="Y394" s="58"/>
      <c r="Z394" s="58"/>
    </row>
    <row r="395" spans="16:26" ht="14.4" hidden="1" x14ac:dyDescent="0.3">
      <c r="P395" s="58"/>
      <c r="Q395" s="58"/>
      <c r="R395" s="58"/>
      <c r="S395" s="58"/>
      <c r="T395" s="58"/>
      <c r="U395" s="58"/>
      <c r="V395" s="58"/>
      <c r="W395" s="58"/>
      <c r="X395" s="58"/>
      <c r="Y395" s="58"/>
      <c r="Z395" s="58"/>
    </row>
    <row r="396" spans="16:26" ht="14.4" hidden="1" x14ac:dyDescent="0.3">
      <c r="P396" s="58"/>
      <c r="Q396" s="58"/>
      <c r="R396" s="58"/>
      <c r="S396" s="58"/>
      <c r="T396" s="58"/>
      <c r="U396" s="58"/>
      <c r="V396" s="58"/>
      <c r="W396" s="58"/>
      <c r="X396" s="58"/>
      <c r="Y396" s="58"/>
      <c r="Z396" s="58"/>
    </row>
    <row r="397" spans="16:26" ht="14.4" hidden="1" x14ac:dyDescent="0.3">
      <c r="P397" s="58"/>
      <c r="Q397" s="58"/>
      <c r="R397" s="58"/>
      <c r="S397" s="58"/>
      <c r="T397" s="58"/>
      <c r="U397" s="58"/>
      <c r="V397" s="58"/>
      <c r="W397" s="58"/>
      <c r="X397" s="58"/>
      <c r="Y397" s="58"/>
      <c r="Z397" s="58"/>
    </row>
    <row r="398" spans="16:26" ht="14.4" hidden="1" x14ac:dyDescent="0.3">
      <c r="P398" s="58"/>
      <c r="Q398" s="58"/>
      <c r="R398" s="58"/>
      <c r="S398" s="58"/>
      <c r="T398" s="58"/>
      <c r="U398" s="58"/>
      <c r="V398" s="58"/>
      <c r="W398" s="58"/>
      <c r="X398" s="58"/>
      <c r="Y398" s="58"/>
      <c r="Z398" s="58"/>
    </row>
    <row r="399" spans="16:26" ht="14.4" hidden="1" x14ac:dyDescent="0.3">
      <c r="P399" s="58"/>
      <c r="Q399" s="58"/>
      <c r="R399" s="58"/>
      <c r="S399" s="58"/>
      <c r="T399" s="58"/>
      <c r="U399" s="58"/>
      <c r="V399" s="58"/>
      <c r="W399" s="58"/>
      <c r="X399" s="58"/>
      <c r="Y399" s="58"/>
      <c r="Z399" s="58"/>
    </row>
    <row r="400" spans="16:26" ht="14.4" hidden="1" x14ac:dyDescent="0.3">
      <c r="P400" s="58"/>
      <c r="Q400" s="58"/>
      <c r="R400" s="58"/>
      <c r="S400" s="58"/>
      <c r="T400" s="58"/>
      <c r="U400" s="58"/>
      <c r="V400" s="58"/>
      <c r="W400" s="58"/>
      <c r="X400" s="58"/>
      <c r="Y400" s="58"/>
      <c r="Z400" s="58"/>
    </row>
    <row r="401" spans="16:26" ht="14.4" hidden="1" x14ac:dyDescent="0.3">
      <c r="P401" s="58"/>
      <c r="Q401" s="58"/>
      <c r="R401" s="58"/>
      <c r="S401" s="58"/>
      <c r="T401" s="58"/>
      <c r="U401" s="58"/>
      <c r="V401" s="58"/>
      <c r="W401" s="58"/>
      <c r="X401" s="58"/>
      <c r="Y401" s="58"/>
      <c r="Z401" s="58"/>
    </row>
    <row r="402" spans="16:26" ht="14.4" hidden="1" x14ac:dyDescent="0.3">
      <c r="P402" s="58"/>
      <c r="Q402" s="58"/>
      <c r="R402" s="58"/>
      <c r="S402" s="58"/>
      <c r="T402" s="58"/>
      <c r="U402" s="58"/>
      <c r="V402" s="58"/>
      <c r="W402" s="58"/>
      <c r="X402" s="58"/>
      <c r="Y402" s="58"/>
      <c r="Z402" s="58"/>
    </row>
    <row r="403" spans="16:26" ht="14.4" hidden="1" x14ac:dyDescent="0.3">
      <c r="P403" s="58"/>
      <c r="Q403" s="58"/>
      <c r="R403" s="58"/>
      <c r="S403" s="58"/>
      <c r="T403" s="58"/>
      <c r="U403" s="58"/>
      <c r="V403" s="58"/>
      <c r="W403" s="58"/>
      <c r="X403" s="58"/>
      <c r="Y403" s="58"/>
      <c r="Z403" s="58"/>
    </row>
    <row r="404" spans="16:26" ht="14.4" hidden="1" x14ac:dyDescent="0.3">
      <c r="P404" s="58"/>
      <c r="Q404" s="58"/>
      <c r="R404" s="58"/>
      <c r="S404" s="58"/>
      <c r="T404" s="58"/>
      <c r="U404" s="58"/>
      <c r="V404" s="58"/>
      <c r="W404" s="58"/>
      <c r="X404" s="58"/>
      <c r="Y404" s="58"/>
      <c r="Z404" s="58"/>
    </row>
    <row r="405" spans="16:26" ht="14.4" hidden="1" x14ac:dyDescent="0.3">
      <c r="P405" s="58"/>
      <c r="Q405" s="58"/>
      <c r="R405" s="58"/>
      <c r="S405" s="58"/>
      <c r="T405" s="58"/>
      <c r="U405" s="58"/>
      <c r="V405" s="58"/>
      <c r="W405" s="58"/>
      <c r="X405" s="58"/>
      <c r="Y405" s="58"/>
      <c r="Z405" s="58"/>
    </row>
    <row r="406" spans="16:26" ht="14.4" hidden="1" x14ac:dyDescent="0.3">
      <c r="P406" s="58"/>
      <c r="Q406" s="58"/>
      <c r="R406" s="58"/>
      <c r="S406" s="58"/>
      <c r="T406" s="58"/>
      <c r="U406" s="58"/>
      <c r="V406" s="58"/>
      <c r="W406" s="58"/>
      <c r="X406" s="58"/>
      <c r="Y406" s="58"/>
      <c r="Z406" s="58"/>
    </row>
    <row r="407" spans="16:26" ht="14.4" hidden="1" x14ac:dyDescent="0.3">
      <c r="P407" s="58"/>
      <c r="Q407" s="58"/>
      <c r="R407" s="58"/>
      <c r="S407" s="58"/>
      <c r="T407" s="58"/>
      <c r="U407" s="58"/>
      <c r="V407" s="58"/>
      <c r="W407" s="58"/>
      <c r="X407" s="58"/>
      <c r="Y407" s="58"/>
      <c r="Z407" s="58"/>
    </row>
    <row r="408" spans="16:26" ht="14.4" hidden="1" x14ac:dyDescent="0.3">
      <c r="P408" s="58"/>
      <c r="Q408" s="58"/>
      <c r="R408" s="58"/>
      <c r="S408" s="58"/>
      <c r="T408" s="58"/>
      <c r="U408" s="58"/>
      <c r="V408" s="58"/>
      <c r="W408" s="58"/>
      <c r="X408" s="58"/>
      <c r="Y408" s="58"/>
      <c r="Z408" s="58"/>
    </row>
    <row r="409" spans="16:26" ht="14.4" hidden="1" x14ac:dyDescent="0.3">
      <c r="P409" s="58"/>
      <c r="Q409" s="58"/>
      <c r="R409" s="58"/>
      <c r="S409" s="58"/>
      <c r="T409" s="58"/>
      <c r="U409" s="58"/>
      <c r="V409" s="58"/>
      <c r="W409" s="58"/>
      <c r="X409" s="58"/>
      <c r="Y409" s="58"/>
      <c r="Z409" s="58"/>
    </row>
    <row r="410" spans="16:26" ht="14.4" hidden="1" x14ac:dyDescent="0.3">
      <c r="P410" s="58"/>
      <c r="Q410" s="58"/>
      <c r="R410" s="58"/>
      <c r="S410" s="58"/>
      <c r="T410" s="58"/>
      <c r="U410" s="58"/>
      <c r="V410" s="58"/>
      <c r="W410" s="58"/>
      <c r="X410" s="58"/>
      <c r="Y410" s="58"/>
      <c r="Z410" s="58"/>
    </row>
    <row r="411" spans="16:26" ht="14.4" hidden="1" x14ac:dyDescent="0.3">
      <c r="P411" s="58"/>
      <c r="Q411" s="58"/>
      <c r="R411" s="58"/>
      <c r="S411" s="58"/>
      <c r="T411" s="58"/>
      <c r="U411" s="58"/>
      <c r="V411" s="58"/>
      <c r="W411" s="58"/>
      <c r="X411" s="58"/>
      <c r="Y411" s="58"/>
      <c r="Z411" s="58"/>
    </row>
    <row r="412" spans="16:26" ht="14.4" hidden="1" x14ac:dyDescent="0.3">
      <c r="P412" s="58"/>
      <c r="Q412" s="58"/>
      <c r="R412" s="58"/>
      <c r="S412" s="58"/>
      <c r="T412" s="58"/>
      <c r="U412" s="58"/>
      <c r="V412" s="58"/>
      <c r="W412" s="58"/>
      <c r="X412" s="58"/>
      <c r="Y412" s="58"/>
      <c r="Z412" s="58"/>
    </row>
    <row r="413" spans="16:26" ht="14.4" hidden="1" x14ac:dyDescent="0.3">
      <c r="P413" s="58"/>
      <c r="Q413" s="58"/>
      <c r="R413" s="58"/>
      <c r="S413" s="58"/>
      <c r="T413" s="58"/>
      <c r="U413" s="58"/>
      <c r="V413" s="58"/>
      <c r="W413" s="58"/>
      <c r="X413" s="58"/>
      <c r="Y413" s="58"/>
      <c r="Z413" s="58"/>
    </row>
    <row r="414" spans="16:26" ht="14.4" hidden="1" x14ac:dyDescent="0.3">
      <c r="P414" s="58"/>
      <c r="Q414" s="58"/>
      <c r="R414" s="58"/>
      <c r="S414" s="58"/>
      <c r="T414" s="58"/>
      <c r="U414" s="58"/>
      <c r="V414" s="58"/>
      <c r="W414" s="58"/>
      <c r="X414" s="58"/>
      <c r="Y414" s="58"/>
      <c r="Z414" s="58"/>
    </row>
    <row r="415" spans="16:26" ht="14.4" hidden="1" x14ac:dyDescent="0.3">
      <c r="P415" s="58"/>
      <c r="Q415" s="58"/>
      <c r="R415" s="58"/>
      <c r="S415" s="58"/>
      <c r="T415" s="58"/>
      <c r="U415" s="58"/>
      <c r="V415" s="58"/>
      <c r="W415" s="58"/>
      <c r="X415" s="58"/>
      <c r="Y415" s="58"/>
      <c r="Z415" s="58"/>
    </row>
    <row r="416" spans="16:26" ht="14.4" hidden="1" x14ac:dyDescent="0.3">
      <c r="P416" s="58"/>
      <c r="Q416" s="58"/>
      <c r="R416" s="58"/>
      <c r="S416" s="58"/>
      <c r="T416" s="58"/>
      <c r="U416" s="58"/>
      <c r="V416" s="58"/>
      <c r="W416" s="58"/>
      <c r="X416" s="58"/>
      <c r="Y416" s="58"/>
      <c r="Z416" s="58"/>
    </row>
    <row r="417" spans="16:26" ht="14.4" hidden="1" x14ac:dyDescent="0.3">
      <c r="P417" s="58"/>
      <c r="Q417" s="58"/>
      <c r="R417" s="58"/>
      <c r="S417" s="58"/>
      <c r="T417" s="58"/>
      <c r="U417" s="58"/>
      <c r="V417" s="58"/>
      <c r="W417" s="58"/>
      <c r="X417" s="58"/>
      <c r="Y417" s="58"/>
      <c r="Z417" s="58"/>
    </row>
    <row r="418" spans="16:26" ht="14.4" hidden="1" x14ac:dyDescent="0.3">
      <c r="P418" s="58"/>
      <c r="Q418" s="58"/>
      <c r="R418" s="58"/>
      <c r="S418" s="58"/>
      <c r="T418" s="58"/>
      <c r="U418" s="58"/>
      <c r="V418" s="58"/>
      <c r="W418" s="58"/>
      <c r="X418" s="58"/>
      <c r="Y418" s="58"/>
      <c r="Z418" s="58"/>
    </row>
    <row r="419" spans="16:26" ht="14.4" hidden="1" x14ac:dyDescent="0.3">
      <c r="P419" s="58"/>
      <c r="Q419" s="58"/>
      <c r="R419" s="58"/>
      <c r="S419" s="58"/>
      <c r="T419" s="58"/>
      <c r="U419" s="58"/>
      <c r="V419" s="58"/>
      <c r="W419" s="58"/>
      <c r="X419" s="58"/>
      <c r="Y419" s="58"/>
      <c r="Z419" s="58"/>
    </row>
    <row r="420" spans="16:26" ht="14.4" hidden="1" x14ac:dyDescent="0.3">
      <c r="P420" s="58"/>
      <c r="Q420" s="58"/>
      <c r="R420" s="58"/>
      <c r="S420" s="58"/>
      <c r="T420" s="58"/>
      <c r="U420" s="58"/>
      <c r="V420" s="58"/>
      <c r="W420" s="58"/>
      <c r="X420" s="58"/>
      <c r="Y420" s="58"/>
      <c r="Z420" s="58"/>
    </row>
    <row r="421" spans="16:26" ht="14.4" hidden="1" x14ac:dyDescent="0.3">
      <c r="P421" s="58"/>
      <c r="Q421" s="58"/>
      <c r="R421" s="58"/>
      <c r="S421" s="58"/>
      <c r="T421" s="58"/>
      <c r="U421" s="58"/>
      <c r="V421" s="58"/>
      <c r="W421" s="58"/>
      <c r="X421" s="58"/>
      <c r="Y421" s="58"/>
      <c r="Z421" s="58"/>
    </row>
    <row r="422" spans="16:26" ht="14.4" hidden="1" x14ac:dyDescent="0.3">
      <c r="P422" s="58"/>
      <c r="Q422" s="58"/>
      <c r="R422" s="58"/>
      <c r="S422" s="58"/>
      <c r="T422" s="58"/>
      <c r="U422" s="58"/>
      <c r="V422" s="58"/>
      <c r="W422" s="58"/>
      <c r="X422" s="58"/>
      <c r="Y422" s="58"/>
      <c r="Z422" s="58"/>
    </row>
    <row r="423" spans="16:26" ht="14.4" hidden="1" x14ac:dyDescent="0.3">
      <c r="P423" s="58"/>
      <c r="Q423" s="58"/>
      <c r="R423" s="58"/>
      <c r="S423" s="58"/>
      <c r="T423" s="58"/>
      <c r="U423" s="58"/>
      <c r="V423" s="58"/>
      <c r="W423" s="58"/>
      <c r="X423" s="58"/>
      <c r="Y423" s="58"/>
      <c r="Z423" s="58"/>
    </row>
    <row r="424" spans="16:26" ht="14.4" hidden="1" x14ac:dyDescent="0.3">
      <c r="P424" s="58"/>
      <c r="Q424" s="58"/>
      <c r="R424" s="58"/>
      <c r="S424" s="58"/>
      <c r="T424" s="58"/>
      <c r="U424" s="58"/>
      <c r="V424" s="58"/>
      <c r="W424" s="58"/>
      <c r="X424" s="58"/>
      <c r="Y424" s="58"/>
      <c r="Z424" s="58"/>
    </row>
    <row r="425" spans="16:26" ht="14.4" hidden="1" x14ac:dyDescent="0.3">
      <c r="P425" s="58"/>
      <c r="Q425" s="58"/>
      <c r="R425" s="58"/>
      <c r="S425" s="58"/>
      <c r="T425" s="58"/>
      <c r="U425" s="58"/>
      <c r="V425" s="58"/>
      <c r="W425" s="58"/>
      <c r="X425" s="58"/>
      <c r="Y425" s="58"/>
      <c r="Z425" s="58"/>
    </row>
    <row r="426" spans="16:26" ht="14.4" hidden="1" x14ac:dyDescent="0.3">
      <c r="P426" s="58"/>
      <c r="Q426" s="58"/>
      <c r="R426" s="58"/>
      <c r="S426" s="58"/>
      <c r="T426" s="58"/>
      <c r="U426" s="58"/>
      <c r="V426" s="58"/>
      <c r="W426" s="58"/>
      <c r="X426" s="58"/>
      <c r="Y426" s="58"/>
      <c r="Z426" s="58"/>
    </row>
    <row r="427" spans="16:26" ht="14.4" hidden="1" x14ac:dyDescent="0.3">
      <c r="P427" s="58"/>
      <c r="Q427" s="58"/>
      <c r="R427" s="58"/>
      <c r="S427" s="58"/>
      <c r="T427" s="58"/>
      <c r="U427" s="58"/>
      <c r="V427" s="58"/>
      <c r="W427" s="58"/>
      <c r="X427" s="58"/>
      <c r="Y427" s="58"/>
      <c r="Z427" s="58"/>
    </row>
    <row r="428" spans="16:26" ht="14.4" hidden="1" x14ac:dyDescent="0.3">
      <c r="P428" s="58"/>
      <c r="Q428" s="58"/>
      <c r="R428" s="58"/>
      <c r="S428" s="58"/>
      <c r="T428" s="58"/>
      <c r="U428" s="58"/>
      <c r="V428" s="58"/>
      <c r="W428" s="58"/>
      <c r="X428" s="58"/>
      <c r="Y428" s="58"/>
      <c r="Z428" s="58"/>
    </row>
    <row r="429" spans="16:26" ht="14.4" hidden="1" x14ac:dyDescent="0.3">
      <c r="P429" s="58"/>
      <c r="Q429" s="58"/>
      <c r="R429" s="58"/>
      <c r="S429" s="58"/>
      <c r="T429" s="58"/>
      <c r="U429" s="58"/>
      <c r="V429" s="58"/>
      <c r="W429" s="58"/>
      <c r="X429" s="58"/>
      <c r="Y429" s="58"/>
      <c r="Z429" s="58"/>
    </row>
    <row r="430" spans="16:26" ht="14.4" hidden="1" x14ac:dyDescent="0.3">
      <c r="P430" s="58"/>
      <c r="Q430" s="58"/>
      <c r="R430" s="58"/>
      <c r="S430" s="58"/>
      <c r="T430" s="58"/>
      <c r="U430" s="58"/>
      <c r="V430" s="58"/>
      <c r="W430" s="58"/>
      <c r="X430" s="58"/>
      <c r="Y430" s="58"/>
      <c r="Z430" s="58"/>
    </row>
    <row r="431" spans="16:26" ht="14.4" hidden="1" x14ac:dyDescent="0.3">
      <c r="P431" s="58"/>
      <c r="Q431" s="58"/>
      <c r="R431" s="58"/>
      <c r="S431" s="58"/>
      <c r="T431" s="58"/>
      <c r="U431" s="58"/>
      <c r="V431" s="58"/>
      <c r="W431" s="58"/>
      <c r="X431" s="58"/>
      <c r="Y431" s="58"/>
      <c r="Z431" s="58"/>
    </row>
    <row r="432" spans="16:26" ht="14.4" hidden="1" x14ac:dyDescent="0.3">
      <c r="P432" s="58"/>
      <c r="Q432" s="58"/>
      <c r="R432" s="58"/>
      <c r="S432" s="58"/>
      <c r="T432" s="58"/>
      <c r="U432" s="58"/>
      <c r="V432" s="58"/>
      <c r="W432" s="58"/>
      <c r="X432" s="58"/>
      <c r="Y432" s="58"/>
      <c r="Z432" s="58"/>
    </row>
    <row r="433" spans="16:26" ht="14.4" hidden="1" x14ac:dyDescent="0.3">
      <c r="P433" s="58"/>
      <c r="Q433" s="58"/>
      <c r="R433" s="58"/>
      <c r="S433" s="58"/>
      <c r="T433" s="58"/>
      <c r="U433" s="58"/>
      <c r="V433" s="58"/>
      <c r="W433" s="58"/>
      <c r="X433" s="58"/>
      <c r="Y433" s="58"/>
      <c r="Z433" s="58"/>
    </row>
    <row r="434" spans="16:26" ht="14.4" hidden="1" x14ac:dyDescent="0.3">
      <c r="P434" s="58"/>
      <c r="Q434" s="58"/>
      <c r="R434" s="58"/>
      <c r="S434" s="58"/>
      <c r="T434" s="58"/>
      <c r="U434" s="58"/>
      <c r="V434" s="58"/>
      <c r="W434" s="58"/>
      <c r="X434" s="58"/>
      <c r="Y434" s="58"/>
      <c r="Z434" s="58"/>
    </row>
    <row r="435" spans="16:26" ht="14.4" hidden="1" x14ac:dyDescent="0.3">
      <c r="P435" s="58"/>
      <c r="Q435" s="58"/>
      <c r="R435" s="58"/>
      <c r="S435" s="58"/>
      <c r="T435" s="58"/>
      <c r="U435" s="58"/>
      <c r="V435" s="58"/>
      <c r="W435" s="58"/>
      <c r="X435" s="58"/>
      <c r="Y435" s="58"/>
      <c r="Z435" s="58"/>
    </row>
    <row r="436" spans="16:26" ht="14.4" hidden="1" x14ac:dyDescent="0.3">
      <c r="P436" s="58"/>
      <c r="Q436" s="58"/>
      <c r="R436" s="58"/>
      <c r="S436" s="58"/>
      <c r="T436" s="58"/>
      <c r="U436" s="58"/>
      <c r="V436" s="58"/>
      <c r="W436" s="58"/>
      <c r="X436" s="58"/>
      <c r="Y436" s="58"/>
      <c r="Z436" s="58"/>
    </row>
    <row r="437" spans="16:26" ht="14.4" hidden="1" x14ac:dyDescent="0.3">
      <c r="P437" s="58"/>
      <c r="Q437" s="58"/>
      <c r="R437" s="58"/>
      <c r="S437" s="58"/>
      <c r="T437" s="58"/>
      <c r="U437" s="58"/>
      <c r="V437" s="58"/>
      <c r="W437" s="58"/>
      <c r="X437" s="58"/>
      <c r="Y437" s="58"/>
      <c r="Z437" s="58"/>
    </row>
    <row r="438" spans="16:26" ht="14.4" hidden="1" x14ac:dyDescent="0.3">
      <c r="P438" s="58"/>
      <c r="Q438" s="58"/>
      <c r="R438" s="58"/>
      <c r="S438" s="58"/>
      <c r="T438" s="58"/>
      <c r="U438" s="58"/>
      <c r="V438" s="58"/>
      <c r="W438" s="58"/>
      <c r="X438" s="58"/>
      <c r="Y438" s="58"/>
      <c r="Z438" s="58"/>
    </row>
    <row r="439" spans="16:26" ht="14.4" hidden="1" x14ac:dyDescent="0.3">
      <c r="P439" s="58"/>
      <c r="Q439" s="58"/>
      <c r="R439" s="58"/>
      <c r="S439" s="58"/>
      <c r="T439" s="58"/>
      <c r="U439" s="58"/>
      <c r="V439" s="58"/>
      <c r="W439" s="58"/>
      <c r="X439" s="58"/>
      <c r="Y439" s="58"/>
      <c r="Z439" s="58"/>
    </row>
    <row r="440" spans="16:26" ht="14.4" hidden="1" x14ac:dyDescent="0.3">
      <c r="P440" s="58"/>
      <c r="Q440" s="58"/>
      <c r="R440" s="58"/>
      <c r="S440" s="58"/>
      <c r="T440" s="58"/>
      <c r="U440" s="58"/>
      <c r="V440" s="58"/>
      <c r="W440" s="58"/>
      <c r="X440" s="58"/>
      <c r="Y440" s="58"/>
      <c r="Z440" s="58"/>
    </row>
    <row r="441" spans="16:26" ht="14.4" hidden="1" x14ac:dyDescent="0.3">
      <c r="P441" s="58"/>
      <c r="Q441" s="58"/>
      <c r="R441" s="58"/>
      <c r="S441" s="58"/>
      <c r="T441" s="58"/>
      <c r="U441" s="58"/>
      <c r="V441" s="58"/>
      <c r="W441" s="58"/>
      <c r="X441" s="58"/>
      <c r="Y441" s="58"/>
      <c r="Z441" s="58"/>
    </row>
    <row r="442" spans="16:26" ht="14.4" hidden="1" x14ac:dyDescent="0.3">
      <c r="P442" s="58"/>
      <c r="Q442" s="58"/>
      <c r="R442" s="58"/>
      <c r="S442" s="58"/>
      <c r="T442" s="58"/>
      <c r="U442" s="58"/>
      <c r="V442" s="58"/>
      <c r="W442" s="58"/>
      <c r="X442" s="58"/>
      <c r="Y442" s="58"/>
      <c r="Z442" s="58"/>
    </row>
    <row r="443" spans="16:26" ht="14.4" hidden="1" x14ac:dyDescent="0.3">
      <c r="P443" s="58"/>
      <c r="Q443" s="58"/>
      <c r="R443" s="58"/>
      <c r="S443" s="58"/>
      <c r="T443" s="58"/>
      <c r="U443" s="58"/>
      <c r="V443" s="58"/>
      <c r="W443" s="58"/>
      <c r="X443" s="58"/>
      <c r="Y443" s="58"/>
      <c r="Z443" s="58"/>
    </row>
    <row r="444" spans="16:26" ht="14.4" hidden="1" x14ac:dyDescent="0.3">
      <c r="P444" s="58"/>
      <c r="Q444" s="58"/>
      <c r="R444" s="58"/>
      <c r="S444" s="58"/>
      <c r="T444" s="58"/>
      <c r="U444" s="58"/>
      <c r="V444" s="58"/>
      <c r="W444" s="58"/>
      <c r="X444" s="58"/>
      <c r="Y444" s="58"/>
      <c r="Z444" s="58"/>
    </row>
    <row r="445" spans="16:26" ht="14.4" hidden="1" x14ac:dyDescent="0.3">
      <c r="P445" s="58"/>
      <c r="Q445" s="58"/>
      <c r="R445" s="58"/>
      <c r="S445" s="58"/>
      <c r="T445" s="58"/>
      <c r="U445" s="58"/>
      <c r="V445" s="58"/>
      <c r="W445" s="58"/>
      <c r="X445" s="58"/>
      <c r="Y445" s="58"/>
      <c r="Z445" s="58"/>
    </row>
    <row r="446" spans="16:26" ht="14.4" hidden="1" x14ac:dyDescent="0.3">
      <c r="P446" s="58"/>
      <c r="Q446" s="58"/>
      <c r="R446" s="58"/>
      <c r="S446" s="58"/>
      <c r="T446" s="58"/>
      <c r="U446" s="58"/>
      <c r="V446" s="58"/>
      <c r="W446" s="58"/>
      <c r="X446" s="58"/>
      <c r="Y446" s="58"/>
      <c r="Z446" s="58"/>
    </row>
    <row r="447" spans="16:26" ht="14.4" hidden="1" x14ac:dyDescent="0.3">
      <c r="P447" s="58"/>
      <c r="Q447" s="58"/>
      <c r="R447" s="58"/>
      <c r="S447" s="58"/>
      <c r="T447" s="58"/>
      <c r="U447" s="58"/>
      <c r="V447" s="58"/>
      <c r="W447" s="58"/>
      <c r="X447" s="58"/>
      <c r="Y447" s="58"/>
      <c r="Z447" s="58"/>
    </row>
    <row r="448" spans="16:26" ht="14.4" hidden="1" x14ac:dyDescent="0.3">
      <c r="P448" s="58"/>
      <c r="Q448" s="58"/>
      <c r="R448" s="58"/>
      <c r="S448" s="58"/>
      <c r="T448" s="58"/>
      <c r="U448" s="58"/>
      <c r="V448" s="58"/>
      <c r="W448" s="58"/>
      <c r="X448" s="58"/>
      <c r="Y448" s="58"/>
      <c r="Z448" s="58"/>
    </row>
    <row r="449" spans="16:26" ht="14.4" hidden="1" x14ac:dyDescent="0.3">
      <c r="P449" s="58"/>
      <c r="Q449" s="58"/>
      <c r="R449" s="58"/>
      <c r="S449" s="58"/>
      <c r="T449" s="58"/>
      <c r="U449" s="58"/>
      <c r="V449" s="58"/>
      <c r="W449" s="58"/>
      <c r="X449" s="58"/>
      <c r="Y449" s="58"/>
      <c r="Z449" s="58"/>
    </row>
    <row r="450" spans="16:26" ht="14.4" hidden="1" x14ac:dyDescent="0.3">
      <c r="P450" s="58"/>
      <c r="Q450" s="58"/>
      <c r="R450" s="58"/>
      <c r="S450" s="58"/>
      <c r="T450" s="58"/>
      <c r="U450" s="58"/>
      <c r="V450" s="58"/>
      <c r="W450" s="58"/>
      <c r="X450" s="58"/>
      <c r="Y450" s="58"/>
      <c r="Z450" s="58"/>
    </row>
    <row r="451" spans="16:26" ht="14.4" hidden="1" x14ac:dyDescent="0.3">
      <c r="P451" s="58"/>
      <c r="Q451" s="58"/>
      <c r="R451" s="58"/>
      <c r="S451" s="58"/>
      <c r="T451" s="58"/>
      <c r="U451" s="58"/>
      <c r="V451" s="58"/>
      <c r="W451" s="58"/>
      <c r="X451" s="58"/>
      <c r="Y451" s="58"/>
      <c r="Z451" s="58"/>
    </row>
    <row r="452" spans="16:26" ht="14.4" hidden="1" x14ac:dyDescent="0.3">
      <c r="P452" s="58"/>
      <c r="Q452" s="58"/>
      <c r="R452" s="58"/>
      <c r="S452" s="58"/>
      <c r="T452" s="58"/>
      <c r="U452" s="58"/>
      <c r="V452" s="58"/>
      <c r="W452" s="58"/>
      <c r="X452" s="58"/>
      <c r="Y452" s="58"/>
      <c r="Z452" s="58"/>
    </row>
    <row r="453" spans="16:26" ht="14.4" hidden="1" x14ac:dyDescent="0.3">
      <c r="P453" s="58"/>
      <c r="Q453" s="58"/>
      <c r="R453" s="58"/>
      <c r="S453" s="58"/>
      <c r="T453" s="58"/>
      <c r="U453" s="58"/>
      <c r="V453" s="58"/>
      <c r="W453" s="58"/>
      <c r="X453" s="58"/>
      <c r="Y453" s="58"/>
      <c r="Z453" s="58"/>
    </row>
    <row r="454" spans="16:26" ht="14.4" hidden="1" x14ac:dyDescent="0.3">
      <c r="P454" s="58"/>
      <c r="Q454" s="58"/>
      <c r="R454" s="58"/>
      <c r="S454" s="58"/>
      <c r="T454" s="58"/>
      <c r="U454" s="58"/>
      <c r="V454" s="58"/>
      <c r="W454" s="58"/>
      <c r="X454" s="58"/>
      <c r="Y454" s="58"/>
      <c r="Z454" s="58"/>
    </row>
    <row r="455" spans="16:26" ht="14.4" hidden="1" x14ac:dyDescent="0.3">
      <c r="P455" s="58"/>
      <c r="Q455" s="58"/>
      <c r="R455" s="58"/>
      <c r="S455" s="58"/>
      <c r="T455" s="58"/>
      <c r="U455" s="58"/>
      <c r="V455" s="58"/>
      <c r="W455" s="58"/>
      <c r="X455" s="58"/>
      <c r="Y455" s="58"/>
      <c r="Z455" s="58"/>
    </row>
    <row r="456" spans="16:26" ht="14.4" hidden="1" x14ac:dyDescent="0.3">
      <c r="P456" s="58"/>
      <c r="Q456" s="58"/>
      <c r="R456" s="58"/>
      <c r="S456" s="58"/>
      <c r="T456" s="58"/>
      <c r="U456" s="58"/>
      <c r="V456" s="58"/>
      <c r="W456" s="58"/>
      <c r="X456" s="58"/>
      <c r="Y456" s="58"/>
      <c r="Z456" s="58"/>
    </row>
    <row r="457" spans="16:26" ht="14.4" hidden="1" x14ac:dyDescent="0.3">
      <c r="P457" s="58"/>
      <c r="Q457" s="58"/>
      <c r="R457" s="58"/>
      <c r="S457" s="58"/>
      <c r="T457" s="58"/>
      <c r="U457" s="58"/>
      <c r="V457" s="58"/>
      <c r="W457" s="58"/>
      <c r="X457" s="58"/>
      <c r="Y457" s="58"/>
      <c r="Z457" s="58"/>
    </row>
    <row r="458" spans="16:26" ht="14.4" hidden="1" x14ac:dyDescent="0.3">
      <c r="P458" s="58"/>
      <c r="Q458" s="58"/>
      <c r="R458" s="58"/>
      <c r="S458" s="58"/>
      <c r="T458" s="58"/>
      <c r="U458" s="58"/>
      <c r="V458" s="58"/>
      <c r="W458" s="58"/>
      <c r="X458" s="58"/>
      <c r="Y458" s="58"/>
      <c r="Z458" s="58"/>
    </row>
    <row r="459" spans="16:26" ht="14.4" hidden="1" x14ac:dyDescent="0.3">
      <c r="P459" s="58"/>
      <c r="Q459" s="58"/>
      <c r="R459" s="58"/>
      <c r="S459" s="58"/>
      <c r="T459" s="58"/>
      <c r="U459" s="58"/>
      <c r="V459" s="58"/>
      <c r="W459" s="58"/>
      <c r="X459" s="58"/>
      <c r="Y459" s="58"/>
      <c r="Z459" s="58"/>
    </row>
    <row r="460" spans="16:26" ht="14.4" hidden="1" x14ac:dyDescent="0.3">
      <c r="P460" s="58"/>
      <c r="Q460" s="58"/>
      <c r="R460" s="58"/>
      <c r="S460" s="58"/>
      <c r="T460" s="58"/>
      <c r="U460" s="58"/>
      <c r="V460" s="58"/>
      <c r="W460" s="58"/>
      <c r="X460" s="58"/>
      <c r="Y460" s="58"/>
      <c r="Z460" s="58"/>
    </row>
    <row r="461" spans="16:26" ht="14.4" hidden="1" x14ac:dyDescent="0.3">
      <c r="P461" s="58"/>
      <c r="Q461" s="58"/>
      <c r="R461" s="58"/>
      <c r="S461" s="58"/>
      <c r="T461" s="58"/>
      <c r="U461" s="58"/>
      <c r="V461" s="58"/>
      <c r="W461" s="58"/>
      <c r="X461" s="58"/>
      <c r="Y461" s="58"/>
      <c r="Z461" s="58"/>
    </row>
    <row r="462" spans="16:26" ht="14.4" hidden="1" x14ac:dyDescent="0.3">
      <c r="P462" s="58"/>
      <c r="Q462" s="58"/>
      <c r="R462" s="58"/>
      <c r="S462" s="58"/>
      <c r="T462" s="58"/>
      <c r="U462" s="58"/>
      <c r="V462" s="58"/>
      <c r="W462" s="58"/>
      <c r="X462" s="58"/>
      <c r="Y462" s="58"/>
      <c r="Z462" s="58"/>
    </row>
    <row r="463" spans="16:26" ht="14.4" hidden="1" x14ac:dyDescent="0.3">
      <c r="P463" s="58"/>
      <c r="Q463" s="58"/>
      <c r="R463" s="58"/>
      <c r="S463" s="58"/>
      <c r="T463" s="58"/>
      <c r="U463" s="58"/>
      <c r="V463" s="58"/>
      <c r="W463" s="58"/>
      <c r="X463" s="58"/>
      <c r="Y463" s="58"/>
      <c r="Z463" s="58"/>
    </row>
    <row r="464" spans="16:26" ht="14.4" hidden="1" x14ac:dyDescent="0.3">
      <c r="P464" s="58"/>
      <c r="Q464" s="58"/>
      <c r="R464" s="58"/>
      <c r="S464" s="58"/>
      <c r="T464" s="58"/>
      <c r="U464" s="58"/>
      <c r="V464" s="58"/>
      <c r="W464" s="58"/>
      <c r="X464" s="58"/>
      <c r="Y464" s="58"/>
      <c r="Z464" s="58"/>
    </row>
    <row r="465" spans="16:26" ht="14.4" hidden="1" x14ac:dyDescent="0.3">
      <c r="P465" s="58"/>
      <c r="Q465" s="58"/>
      <c r="R465" s="58"/>
      <c r="S465" s="58"/>
      <c r="T465" s="58"/>
      <c r="U465" s="58"/>
      <c r="V465" s="58"/>
      <c r="W465" s="58"/>
      <c r="X465" s="58"/>
      <c r="Y465" s="58"/>
      <c r="Z465" s="58"/>
    </row>
    <row r="466" spans="16:26" ht="14.4" hidden="1" x14ac:dyDescent="0.3">
      <c r="P466" s="58"/>
      <c r="Q466" s="58"/>
      <c r="R466" s="58"/>
      <c r="S466" s="58"/>
      <c r="T466" s="58"/>
      <c r="U466" s="58"/>
      <c r="V466" s="58"/>
      <c r="W466" s="58"/>
      <c r="X466" s="58"/>
      <c r="Y466" s="58"/>
      <c r="Z466" s="58"/>
    </row>
    <row r="467" spans="16:26" ht="14.4" hidden="1" x14ac:dyDescent="0.3">
      <c r="P467" s="58"/>
      <c r="Q467" s="58"/>
      <c r="R467" s="58"/>
      <c r="S467" s="58"/>
      <c r="T467" s="58"/>
      <c r="U467" s="58"/>
      <c r="V467" s="58"/>
      <c r="W467" s="58"/>
      <c r="X467" s="58"/>
      <c r="Y467" s="58"/>
      <c r="Z467" s="58"/>
    </row>
    <row r="468" spans="16:26" ht="14.4" hidden="1" x14ac:dyDescent="0.3">
      <c r="P468" s="58"/>
      <c r="Q468" s="58"/>
      <c r="R468" s="58"/>
      <c r="S468" s="58"/>
      <c r="T468" s="58"/>
      <c r="U468" s="58"/>
      <c r="V468" s="58"/>
      <c r="W468" s="58"/>
      <c r="X468" s="58"/>
      <c r="Y468" s="58"/>
      <c r="Z468" s="58"/>
    </row>
    <row r="469" spans="16:26" ht="14.4" hidden="1" x14ac:dyDescent="0.3">
      <c r="P469" s="58"/>
      <c r="Q469" s="58"/>
      <c r="R469" s="58"/>
      <c r="S469" s="58"/>
      <c r="T469" s="58"/>
      <c r="U469" s="58"/>
      <c r="V469" s="58"/>
      <c r="W469" s="58"/>
      <c r="X469" s="58"/>
      <c r="Y469" s="58"/>
      <c r="Z469" s="58"/>
    </row>
    <row r="470" spans="16:26" ht="14.4" hidden="1" x14ac:dyDescent="0.3">
      <c r="P470" s="58"/>
      <c r="Q470" s="58"/>
      <c r="R470" s="58"/>
      <c r="S470" s="58"/>
      <c r="T470" s="58"/>
      <c r="U470" s="58"/>
      <c r="V470" s="58"/>
      <c r="W470" s="58"/>
      <c r="X470" s="58"/>
      <c r="Y470" s="58"/>
      <c r="Z470" s="58"/>
    </row>
    <row r="471" spans="16:26" ht="14.4" hidden="1" x14ac:dyDescent="0.3">
      <c r="P471" s="58"/>
      <c r="Q471" s="58"/>
      <c r="R471" s="58"/>
      <c r="S471" s="58"/>
      <c r="T471" s="58"/>
      <c r="U471" s="58"/>
      <c r="V471" s="58"/>
      <c r="W471" s="58"/>
      <c r="X471" s="58"/>
      <c r="Y471" s="58"/>
      <c r="Z471" s="58"/>
    </row>
    <row r="472" spans="16:26" ht="14.4" hidden="1" x14ac:dyDescent="0.3">
      <c r="P472" s="58"/>
      <c r="Q472" s="58"/>
      <c r="R472" s="58"/>
      <c r="S472" s="58"/>
      <c r="T472" s="58"/>
      <c r="U472" s="58"/>
      <c r="V472" s="58"/>
      <c r="W472" s="58"/>
      <c r="X472" s="58"/>
      <c r="Y472" s="58"/>
      <c r="Z472" s="58"/>
    </row>
    <row r="473" spans="16:26" ht="14.4" hidden="1" x14ac:dyDescent="0.3">
      <c r="P473" s="58"/>
      <c r="Q473" s="58"/>
      <c r="R473" s="58"/>
      <c r="S473" s="58"/>
      <c r="T473" s="58"/>
      <c r="U473" s="58"/>
      <c r="V473" s="58"/>
      <c r="W473" s="58"/>
      <c r="X473" s="58"/>
      <c r="Y473" s="58"/>
      <c r="Z473" s="58"/>
    </row>
    <row r="474" spans="16:26" ht="14.4" hidden="1" x14ac:dyDescent="0.3">
      <c r="P474" s="58"/>
      <c r="Q474" s="58"/>
      <c r="R474" s="58"/>
      <c r="S474" s="58"/>
      <c r="T474" s="58"/>
      <c r="U474" s="58"/>
      <c r="V474" s="58"/>
      <c r="W474" s="58"/>
      <c r="X474" s="58"/>
      <c r="Y474" s="58"/>
      <c r="Z474" s="58"/>
    </row>
    <row r="475" spans="16:26" ht="14.4" hidden="1" x14ac:dyDescent="0.3">
      <c r="P475" s="58"/>
      <c r="Q475" s="58"/>
      <c r="R475" s="58"/>
      <c r="S475" s="58"/>
      <c r="T475" s="58"/>
      <c r="U475" s="58"/>
      <c r="V475" s="58"/>
      <c r="W475" s="58"/>
      <c r="X475" s="58"/>
      <c r="Y475" s="58"/>
      <c r="Z475" s="58"/>
    </row>
    <row r="476" spans="16:26" ht="14.4" hidden="1" x14ac:dyDescent="0.3">
      <c r="P476" s="58"/>
      <c r="Q476" s="58"/>
      <c r="R476" s="58"/>
      <c r="S476" s="58"/>
      <c r="T476" s="58"/>
      <c r="U476" s="58"/>
      <c r="V476" s="58"/>
      <c r="W476" s="58"/>
      <c r="X476" s="58"/>
      <c r="Y476" s="58"/>
      <c r="Z476" s="58"/>
    </row>
    <row r="477" spans="16:26" ht="14.4" hidden="1" x14ac:dyDescent="0.3">
      <c r="P477" s="58"/>
      <c r="Q477" s="58"/>
      <c r="R477" s="58"/>
      <c r="S477" s="58"/>
      <c r="T477" s="58"/>
      <c r="U477" s="58"/>
      <c r="V477" s="58"/>
      <c r="W477" s="58"/>
      <c r="X477" s="58"/>
      <c r="Y477" s="58"/>
      <c r="Z477" s="58"/>
    </row>
    <row r="478" spans="16:26" ht="14.4" hidden="1" x14ac:dyDescent="0.3">
      <c r="P478" s="58"/>
      <c r="Q478" s="58"/>
      <c r="R478" s="58"/>
      <c r="S478" s="58"/>
      <c r="T478" s="58"/>
      <c r="U478" s="58"/>
      <c r="V478" s="58"/>
      <c r="W478" s="58"/>
      <c r="X478" s="58"/>
      <c r="Y478" s="58"/>
      <c r="Z478" s="58"/>
    </row>
    <row r="479" spans="16:26" ht="14.4" hidden="1" x14ac:dyDescent="0.3">
      <c r="P479" s="58"/>
      <c r="Q479" s="58"/>
      <c r="R479" s="58"/>
      <c r="S479" s="58"/>
      <c r="T479" s="58"/>
      <c r="U479" s="58"/>
      <c r="V479" s="58"/>
      <c r="W479" s="58"/>
      <c r="X479" s="58"/>
      <c r="Y479" s="58"/>
      <c r="Z479" s="58"/>
    </row>
    <row r="480" spans="16:26" ht="14.4" hidden="1" x14ac:dyDescent="0.3">
      <c r="P480" s="58"/>
      <c r="Q480" s="58"/>
      <c r="R480" s="58"/>
      <c r="S480" s="58"/>
      <c r="T480" s="58"/>
      <c r="U480" s="58"/>
      <c r="V480" s="58"/>
      <c r="W480" s="58"/>
      <c r="X480" s="58"/>
      <c r="Y480" s="58"/>
      <c r="Z480" s="58"/>
    </row>
    <row r="481" spans="16:26" ht="14.4" hidden="1" x14ac:dyDescent="0.3">
      <c r="P481" s="58"/>
      <c r="Q481" s="58"/>
      <c r="R481" s="58"/>
      <c r="S481" s="58"/>
      <c r="T481" s="58"/>
      <c r="U481" s="58"/>
      <c r="V481" s="58"/>
      <c r="W481" s="58"/>
      <c r="X481" s="58"/>
      <c r="Y481" s="58"/>
      <c r="Z481" s="58"/>
    </row>
    <row r="482" spans="16:26" ht="14.4" hidden="1" x14ac:dyDescent="0.3">
      <c r="P482" s="58"/>
      <c r="Q482" s="58"/>
      <c r="R482" s="58"/>
      <c r="S482" s="58"/>
      <c r="T482" s="58"/>
      <c r="U482" s="58"/>
      <c r="V482" s="58"/>
      <c r="W482" s="58"/>
      <c r="X482" s="58"/>
      <c r="Y482" s="58"/>
      <c r="Z482" s="58"/>
    </row>
    <row r="483" spans="16:26" ht="14.4" hidden="1" x14ac:dyDescent="0.3">
      <c r="P483" s="58"/>
      <c r="Q483" s="58"/>
      <c r="R483" s="58"/>
      <c r="S483" s="58"/>
      <c r="T483" s="58"/>
      <c r="U483" s="58"/>
      <c r="V483" s="58"/>
      <c r="W483" s="58"/>
      <c r="X483" s="58"/>
      <c r="Y483" s="58"/>
      <c r="Z483" s="58"/>
    </row>
    <row r="484" spans="16:26" ht="14.4" hidden="1" x14ac:dyDescent="0.3">
      <c r="P484" s="58"/>
      <c r="Q484" s="58"/>
      <c r="R484" s="58"/>
      <c r="S484" s="58"/>
      <c r="T484" s="58"/>
      <c r="U484" s="58"/>
      <c r="V484" s="58"/>
      <c r="W484" s="58"/>
      <c r="X484" s="58"/>
      <c r="Y484" s="58"/>
      <c r="Z484" s="58"/>
    </row>
    <row r="485" spans="16:26" ht="14.4" hidden="1" x14ac:dyDescent="0.3">
      <c r="P485" s="58"/>
      <c r="Q485" s="58"/>
      <c r="R485" s="58"/>
      <c r="S485" s="58"/>
      <c r="T485" s="58"/>
      <c r="U485" s="58"/>
      <c r="V485" s="58"/>
      <c r="W485" s="58"/>
      <c r="X485" s="58"/>
      <c r="Y485" s="58"/>
      <c r="Z485" s="58"/>
    </row>
    <row r="486" spans="16:26" ht="14.4" hidden="1" x14ac:dyDescent="0.3">
      <c r="P486" s="58"/>
      <c r="Q486" s="58"/>
      <c r="R486" s="58"/>
      <c r="S486" s="58"/>
      <c r="T486" s="58"/>
      <c r="U486" s="58"/>
      <c r="V486" s="58"/>
      <c r="W486" s="58"/>
      <c r="X486" s="58"/>
      <c r="Y486" s="58"/>
      <c r="Z486" s="58"/>
    </row>
    <row r="487" spans="16:26" ht="14.4" hidden="1" x14ac:dyDescent="0.3">
      <c r="P487" s="58"/>
      <c r="Q487" s="58"/>
      <c r="R487" s="58"/>
      <c r="S487" s="58"/>
      <c r="T487" s="58"/>
      <c r="U487" s="58"/>
      <c r="V487" s="58"/>
      <c r="W487" s="58"/>
      <c r="X487" s="58"/>
      <c r="Y487" s="58"/>
      <c r="Z487" s="58"/>
    </row>
    <row r="488" spans="16:26" ht="14.4" hidden="1" x14ac:dyDescent="0.3">
      <c r="P488" s="58"/>
      <c r="Q488" s="58"/>
      <c r="R488" s="58"/>
      <c r="S488" s="58"/>
      <c r="T488" s="58"/>
      <c r="U488" s="58"/>
      <c r="V488" s="58"/>
      <c r="W488" s="58"/>
      <c r="X488" s="58"/>
      <c r="Y488" s="58"/>
      <c r="Z488" s="58"/>
    </row>
    <row r="489" spans="16:26" ht="14.4" hidden="1" x14ac:dyDescent="0.3">
      <c r="P489" s="58"/>
      <c r="Q489" s="58"/>
      <c r="R489" s="58"/>
      <c r="S489" s="58"/>
      <c r="T489" s="58"/>
      <c r="U489" s="58"/>
      <c r="V489" s="58"/>
      <c r="W489" s="58"/>
      <c r="X489" s="58"/>
      <c r="Y489" s="58"/>
      <c r="Z489" s="58"/>
    </row>
    <row r="490" spans="16:26" ht="14.4" hidden="1" x14ac:dyDescent="0.3">
      <c r="P490" s="58"/>
      <c r="Q490" s="58"/>
      <c r="R490" s="58"/>
      <c r="S490" s="58"/>
      <c r="T490" s="58"/>
      <c r="U490" s="58"/>
      <c r="V490" s="58"/>
      <c r="W490" s="58"/>
      <c r="X490" s="58"/>
      <c r="Y490" s="58"/>
      <c r="Z490" s="58"/>
    </row>
    <row r="491" spans="16:26" ht="14.4" hidden="1" x14ac:dyDescent="0.3">
      <c r="P491" s="58"/>
      <c r="Q491" s="58"/>
      <c r="R491" s="58"/>
      <c r="S491" s="58"/>
      <c r="T491" s="58"/>
      <c r="U491" s="58"/>
      <c r="V491" s="58"/>
      <c r="W491" s="58"/>
      <c r="X491" s="58"/>
      <c r="Y491" s="58"/>
      <c r="Z491" s="58"/>
    </row>
    <row r="492" spans="16:26" ht="14.4" hidden="1" x14ac:dyDescent="0.3">
      <c r="P492" s="58"/>
      <c r="Q492" s="58"/>
      <c r="R492" s="58"/>
      <c r="S492" s="58"/>
      <c r="T492" s="58"/>
      <c r="U492" s="58"/>
      <c r="V492" s="58"/>
      <c r="W492" s="58"/>
      <c r="X492" s="58"/>
      <c r="Y492" s="58"/>
      <c r="Z492" s="58"/>
    </row>
    <row r="493" spans="16:26" ht="14.4" hidden="1" x14ac:dyDescent="0.3">
      <c r="P493" s="58"/>
      <c r="Q493" s="58"/>
      <c r="R493" s="58"/>
      <c r="S493" s="58"/>
      <c r="T493" s="58"/>
      <c r="U493" s="58"/>
      <c r="V493" s="58"/>
      <c r="W493" s="58"/>
      <c r="X493" s="58"/>
      <c r="Y493" s="58"/>
      <c r="Z493" s="58"/>
    </row>
    <row r="494" spans="16:26" ht="14.4" hidden="1" x14ac:dyDescent="0.3">
      <c r="P494" s="58"/>
      <c r="Q494" s="58"/>
      <c r="R494" s="58"/>
      <c r="S494" s="58"/>
      <c r="T494" s="58"/>
      <c r="U494" s="58"/>
      <c r="V494" s="58"/>
      <c r="W494" s="58"/>
      <c r="X494" s="58"/>
      <c r="Y494" s="58"/>
      <c r="Z494" s="58"/>
    </row>
    <row r="495" spans="16:26" ht="14.4" hidden="1" x14ac:dyDescent="0.3">
      <c r="P495" s="58"/>
      <c r="Q495" s="58"/>
      <c r="R495" s="58"/>
      <c r="S495" s="58"/>
      <c r="T495" s="58"/>
      <c r="U495" s="58"/>
      <c r="V495" s="58"/>
      <c r="W495" s="58"/>
      <c r="X495" s="58"/>
      <c r="Y495" s="58"/>
      <c r="Z495" s="58"/>
    </row>
    <row r="496" spans="16:26" ht="14.4" hidden="1" x14ac:dyDescent="0.3">
      <c r="P496" s="58"/>
      <c r="Q496" s="58"/>
      <c r="R496" s="58"/>
      <c r="S496" s="58"/>
      <c r="T496" s="58"/>
      <c r="U496" s="58"/>
      <c r="V496" s="58"/>
      <c r="W496" s="58"/>
      <c r="X496" s="58"/>
      <c r="Y496" s="58"/>
      <c r="Z496" s="58"/>
    </row>
    <row r="497" spans="16:26" ht="14.4" hidden="1" x14ac:dyDescent="0.3">
      <c r="P497" s="58"/>
      <c r="Q497" s="58"/>
      <c r="R497" s="58"/>
      <c r="S497" s="58"/>
      <c r="T497" s="58"/>
      <c r="U497" s="58"/>
      <c r="V497" s="58"/>
      <c r="W497" s="58"/>
      <c r="X497" s="58"/>
      <c r="Y497" s="58"/>
      <c r="Z497" s="58"/>
    </row>
    <row r="498" spans="16:26" ht="14.4" hidden="1" x14ac:dyDescent="0.3">
      <c r="P498" s="58"/>
      <c r="Q498" s="58"/>
      <c r="R498" s="58"/>
      <c r="S498" s="58"/>
      <c r="T498" s="58"/>
      <c r="U498" s="58"/>
      <c r="V498" s="58"/>
      <c r="W498" s="58"/>
      <c r="X498" s="58"/>
      <c r="Y498" s="58"/>
      <c r="Z498" s="58"/>
    </row>
    <row r="499" spans="16:26" ht="14.4" hidden="1" x14ac:dyDescent="0.3">
      <c r="P499" s="58"/>
      <c r="Q499" s="58"/>
      <c r="R499" s="58"/>
      <c r="S499" s="58"/>
      <c r="T499" s="58"/>
      <c r="U499" s="58"/>
      <c r="V499" s="58"/>
      <c r="W499" s="58"/>
      <c r="X499" s="58"/>
      <c r="Y499" s="58"/>
      <c r="Z499" s="58"/>
    </row>
    <row r="500" spans="16:26" ht="14.4" hidden="1" x14ac:dyDescent="0.3">
      <c r="P500" s="58"/>
      <c r="Q500" s="58"/>
      <c r="R500" s="58"/>
      <c r="S500" s="58"/>
      <c r="T500" s="58"/>
      <c r="U500" s="58"/>
      <c r="V500" s="58"/>
      <c r="W500" s="58"/>
      <c r="X500" s="58"/>
      <c r="Y500" s="58"/>
      <c r="Z500" s="58"/>
    </row>
    <row r="501" spans="16:26" ht="14.4" hidden="1" x14ac:dyDescent="0.3">
      <c r="P501" s="58"/>
      <c r="Q501" s="58"/>
      <c r="R501" s="58"/>
      <c r="S501" s="58"/>
      <c r="T501" s="58"/>
      <c r="U501" s="58"/>
      <c r="V501" s="58"/>
      <c r="W501" s="58"/>
      <c r="X501" s="58"/>
      <c r="Y501" s="58"/>
      <c r="Z501" s="58"/>
    </row>
    <row r="502" spans="16:26" ht="14.4" hidden="1" x14ac:dyDescent="0.3">
      <c r="P502" s="58"/>
      <c r="Q502" s="58"/>
      <c r="R502" s="58"/>
      <c r="S502" s="58"/>
      <c r="T502" s="58"/>
      <c r="U502" s="58"/>
      <c r="V502" s="58"/>
      <c r="W502" s="58"/>
      <c r="X502" s="58"/>
      <c r="Y502" s="58"/>
      <c r="Z502" s="58"/>
    </row>
    <row r="503" spans="16:26" ht="14.4" hidden="1" x14ac:dyDescent="0.3">
      <c r="P503" s="58"/>
      <c r="Q503" s="58"/>
      <c r="R503" s="58"/>
      <c r="S503" s="58"/>
      <c r="T503" s="58"/>
      <c r="U503" s="58"/>
      <c r="V503" s="58"/>
      <c r="W503" s="58"/>
      <c r="X503" s="58"/>
      <c r="Y503" s="58"/>
      <c r="Z503" s="58"/>
    </row>
    <row r="504" spans="16:26" ht="14.4" hidden="1" x14ac:dyDescent="0.3">
      <c r="P504" s="58"/>
      <c r="Q504" s="58"/>
      <c r="R504" s="58"/>
      <c r="S504" s="58"/>
      <c r="T504" s="58"/>
      <c r="U504" s="58"/>
      <c r="V504" s="58"/>
      <c r="W504" s="58"/>
      <c r="X504" s="58"/>
      <c r="Y504" s="58"/>
      <c r="Z504" s="58"/>
    </row>
    <row r="505" spans="16:26" ht="14.4" hidden="1" x14ac:dyDescent="0.3">
      <c r="P505" s="58"/>
      <c r="Q505" s="58"/>
      <c r="R505" s="58"/>
      <c r="S505" s="58"/>
      <c r="T505" s="58"/>
      <c r="U505" s="58"/>
      <c r="V505" s="58"/>
      <c r="W505" s="58"/>
      <c r="X505" s="58"/>
      <c r="Y505" s="58"/>
      <c r="Z505" s="58"/>
    </row>
    <row r="506" spans="16:26" ht="14.4" hidden="1" x14ac:dyDescent="0.3">
      <c r="P506" s="58"/>
      <c r="Q506" s="58"/>
      <c r="R506" s="58"/>
      <c r="S506" s="58"/>
      <c r="T506" s="58"/>
      <c r="U506" s="58"/>
      <c r="V506" s="58"/>
      <c r="W506" s="58"/>
      <c r="X506" s="58"/>
      <c r="Y506" s="58"/>
      <c r="Z506" s="58"/>
    </row>
    <row r="507" spans="16:26" ht="14.4" hidden="1" x14ac:dyDescent="0.3">
      <c r="P507" s="58"/>
      <c r="Q507" s="58"/>
      <c r="R507" s="58"/>
      <c r="S507" s="58"/>
      <c r="T507" s="58"/>
      <c r="U507" s="58"/>
      <c r="V507" s="58"/>
      <c r="W507" s="58"/>
      <c r="X507" s="58"/>
      <c r="Y507" s="58"/>
      <c r="Z507" s="58"/>
    </row>
    <row r="508" spans="16:26" ht="14.4" hidden="1" x14ac:dyDescent="0.3">
      <c r="P508" s="58"/>
      <c r="Q508" s="58"/>
      <c r="R508" s="58"/>
      <c r="S508" s="58"/>
      <c r="T508" s="58"/>
      <c r="U508" s="58"/>
      <c r="V508" s="58"/>
      <c r="W508" s="58"/>
      <c r="X508" s="58"/>
      <c r="Y508" s="58"/>
      <c r="Z508" s="58"/>
    </row>
    <row r="509" spans="16:26" ht="14.4" hidden="1" x14ac:dyDescent="0.3">
      <c r="P509" s="58"/>
      <c r="Q509" s="58"/>
      <c r="R509" s="58"/>
      <c r="S509" s="58"/>
      <c r="T509" s="58"/>
      <c r="U509" s="58"/>
      <c r="V509" s="58"/>
      <c r="W509" s="58"/>
      <c r="X509" s="58"/>
      <c r="Y509" s="58"/>
      <c r="Z509" s="58"/>
    </row>
    <row r="510" spans="16:26" ht="14.4" hidden="1" x14ac:dyDescent="0.3">
      <c r="P510" s="58"/>
      <c r="Q510" s="58"/>
      <c r="R510" s="58"/>
      <c r="S510" s="58"/>
      <c r="T510" s="58"/>
      <c r="U510" s="58"/>
      <c r="V510" s="58"/>
      <c r="W510" s="58"/>
      <c r="X510" s="58"/>
      <c r="Y510" s="58"/>
      <c r="Z510" s="58"/>
    </row>
    <row r="511" spans="16:26" ht="14.4" hidden="1" x14ac:dyDescent="0.3">
      <c r="P511" s="58"/>
      <c r="Q511" s="58"/>
      <c r="R511" s="58"/>
      <c r="S511" s="58"/>
      <c r="T511" s="58"/>
      <c r="U511" s="58"/>
      <c r="V511" s="58"/>
      <c r="W511" s="58"/>
      <c r="X511" s="58"/>
      <c r="Y511" s="58"/>
      <c r="Z511" s="58"/>
    </row>
    <row r="512" spans="16:26" ht="14.4" hidden="1" x14ac:dyDescent="0.3">
      <c r="P512" s="58"/>
      <c r="Q512" s="58"/>
      <c r="R512" s="58"/>
      <c r="S512" s="58"/>
      <c r="T512" s="58"/>
      <c r="U512" s="58"/>
      <c r="V512" s="58"/>
      <c r="W512" s="58"/>
      <c r="X512" s="58"/>
      <c r="Y512" s="58"/>
      <c r="Z512" s="58"/>
    </row>
    <row r="513" spans="16:26" ht="14.4" hidden="1" x14ac:dyDescent="0.3">
      <c r="P513" s="58"/>
      <c r="Q513" s="58"/>
      <c r="R513" s="58"/>
      <c r="S513" s="58"/>
      <c r="T513" s="58"/>
      <c r="U513" s="58"/>
      <c r="V513" s="58"/>
      <c r="W513" s="58"/>
      <c r="X513" s="58"/>
      <c r="Y513" s="58"/>
      <c r="Z513" s="58"/>
    </row>
    <row r="514" spans="16:26" ht="14.4" hidden="1" x14ac:dyDescent="0.3">
      <c r="P514" s="58"/>
      <c r="Q514" s="58"/>
      <c r="R514" s="58"/>
      <c r="S514" s="58"/>
      <c r="T514" s="58"/>
      <c r="U514" s="58"/>
      <c r="V514" s="58"/>
      <c r="W514" s="58"/>
      <c r="X514" s="58"/>
      <c r="Y514" s="58"/>
      <c r="Z514" s="58"/>
    </row>
    <row r="515" spans="16:26" ht="14.4" hidden="1" x14ac:dyDescent="0.3">
      <c r="P515" s="58"/>
      <c r="Q515" s="58"/>
      <c r="R515" s="58"/>
      <c r="S515" s="58"/>
      <c r="T515" s="58"/>
      <c r="U515" s="58"/>
      <c r="V515" s="58"/>
      <c r="W515" s="58"/>
      <c r="X515" s="58"/>
      <c r="Y515" s="58"/>
      <c r="Z515" s="58"/>
    </row>
    <row r="516" spans="16:26" ht="14.4" hidden="1" x14ac:dyDescent="0.3">
      <c r="P516" s="58"/>
      <c r="Q516" s="58"/>
      <c r="R516" s="58"/>
      <c r="S516" s="58"/>
      <c r="T516" s="58"/>
      <c r="U516" s="58"/>
      <c r="V516" s="58"/>
      <c r="W516" s="58"/>
      <c r="X516" s="58"/>
      <c r="Y516" s="58"/>
      <c r="Z516" s="58"/>
    </row>
    <row r="517" spans="16:26" ht="14.4" hidden="1" x14ac:dyDescent="0.3">
      <c r="P517" s="58"/>
      <c r="Q517" s="58"/>
      <c r="R517" s="58"/>
      <c r="S517" s="58"/>
      <c r="T517" s="58"/>
      <c r="U517" s="58"/>
      <c r="V517" s="58"/>
      <c r="W517" s="58"/>
      <c r="X517" s="58"/>
      <c r="Y517" s="58"/>
      <c r="Z517" s="58"/>
    </row>
    <row r="518" spans="16:26" ht="14.4" hidden="1" x14ac:dyDescent="0.3">
      <c r="P518" s="58"/>
      <c r="Q518" s="58"/>
      <c r="R518" s="58"/>
      <c r="S518" s="58"/>
      <c r="T518" s="58"/>
      <c r="U518" s="58"/>
      <c r="V518" s="58"/>
      <c r="W518" s="58"/>
      <c r="X518" s="58"/>
      <c r="Y518" s="58"/>
      <c r="Z518" s="58"/>
    </row>
    <row r="519" spans="16:26" ht="14.4" hidden="1" x14ac:dyDescent="0.3">
      <c r="P519" s="58"/>
      <c r="Q519" s="58"/>
      <c r="R519" s="58"/>
      <c r="S519" s="58"/>
      <c r="T519" s="58"/>
      <c r="U519" s="58"/>
      <c r="V519" s="58"/>
      <c r="W519" s="58"/>
      <c r="X519" s="58"/>
      <c r="Y519" s="58"/>
      <c r="Z519" s="58"/>
    </row>
    <row r="520" spans="16:26" ht="14.4" hidden="1" x14ac:dyDescent="0.3">
      <c r="P520" s="58"/>
      <c r="Q520" s="58"/>
      <c r="R520" s="58"/>
      <c r="S520" s="58"/>
      <c r="T520" s="58"/>
      <c r="U520" s="58"/>
      <c r="V520" s="58"/>
      <c r="W520" s="58"/>
      <c r="X520" s="58"/>
      <c r="Y520" s="58"/>
      <c r="Z520" s="58"/>
    </row>
    <row r="521" spans="16:26" ht="14.4" hidden="1" x14ac:dyDescent="0.3">
      <c r="P521" s="58"/>
      <c r="Q521" s="58"/>
      <c r="R521" s="58"/>
      <c r="S521" s="58"/>
      <c r="T521" s="58"/>
      <c r="U521" s="58"/>
      <c r="V521" s="58"/>
      <c r="W521" s="58"/>
      <c r="X521" s="58"/>
      <c r="Y521" s="58"/>
      <c r="Z521" s="58"/>
    </row>
    <row r="522" spans="16:26" ht="14.4" hidden="1" x14ac:dyDescent="0.3">
      <c r="P522" s="58"/>
      <c r="Q522" s="58"/>
      <c r="R522" s="58"/>
      <c r="S522" s="58"/>
      <c r="T522" s="58"/>
      <c r="U522" s="58"/>
      <c r="V522" s="58"/>
      <c r="W522" s="58"/>
      <c r="X522" s="58"/>
      <c r="Y522" s="58"/>
      <c r="Z522" s="58"/>
    </row>
    <row r="523" spans="16:26" ht="14.4" hidden="1" x14ac:dyDescent="0.3">
      <c r="P523" s="58"/>
      <c r="Q523" s="58"/>
      <c r="R523" s="58"/>
      <c r="S523" s="58"/>
      <c r="T523" s="58"/>
      <c r="U523" s="58"/>
      <c r="V523" s="58"/>
      <c r="W523" s="58"/>
      <c r="X523" s="58"/>
      <c r="Y523" s="58"/>
      <c r="Z523" s="58"/>
    </row>
    <row r="524" spans="16:26" ht="14.4" hidden="1" x14ac:dyDescent="0.3">
      <c r="P524" s="58"/>
      <c r="Q524" s="58"/>
      <c r="R524" s="58"/>
      <c r="S524" s="58"/>
      <c r="T524" s="58"/>
      <c r="U524" s="58"/>
      <c r="V524" s="58"/>
      <c r="W524" s="58"/>
      <c r="X524" s="58"/>
      <c r="Y524" s="58"/>
      <c r="Z524" s="58"/>
    </row>
    <row r="525" spans="16:26" ht="14.4" hidden="1" x14ac:dyDescent="0.3">
      <c r="P525" s="58"/>
      <c r="Q525" s="58"/>
      <c r="R525" s="58"/>
      <c r="S525" s="58"/>
      <c r="T525" s="58"/>
      <c r="U525" s="58"/>
      <c r="V525" s="58"/>
      <c r="W525" s="58"/>
      <c r="X525" s="58"/>
      <c r="Y525" s="58"/>
      <c r="Z525" s="58"/>
    </row>
    <row r="526" spans="16:26" ht="14.4" hidden="1" x14ac:dyDescent="0.3">
      <c r="P526" s="58"/>
      <c r="Q526" s="58"/>
      <c r="R526" s="58"/>
      <c r="S526" s="58"/>
      <c r="T526" s="58"/>
      <c r="U526" s="58"/>
      <c r="V526" s="58"/>
      <c r="W526" s="58"/>
      <c r="X526" s="58"/>
      <c r="Y526" s="58"/>
      <c r="Z526" s="58"/>
    </row>
    <row r="527" spans="16:26" ht="14.4" hidden="1" x14ac:dyDescent="0.3">
      <c r="P527" s="58"/>
      <c r="Q527" s="58"/>
      <c r="R527" s="58"/>
      <c r="S527" s="58"/>
      <c r="T527" s="58"/>
      <c r="U527" s="58"/>
      <c r="V527" s="58"/>
      <c r="W527" s="58"/>
      <c r="X527" s="58"/>
      <c r="Y527" s="58"/>
      <c r="Z527" s="58"/>
    </row>
    <row r="528" spans="16:26" ht="14.4" hidden="1" x14ac:dyDescent="0.3">
      <c r="P528" s="58"/>
      <c r="Q528" s="58"/>
      <c r="R528" s="58"/>
      <c r="S528" s="58"/>
      <c r="T528" s="58"/>
      <c r="U528" s="58"/>
      <c r="V528" s="58"/>
      <c r="W528" s="58"/>
      <c r="X528" s="58"/>
      <c r="Y528" s="58"/>
      <c r="Z528" s="58"/>
    </row>
    <row r="529" spans="16:26" ht="14.4" hidden="1" x14ac:dyDescent="0.3">
      <c r="P529" s="58"/>
      <c r="Q529" s="58"/>
      <c r="R529" s="58"/>
      <c r="S529" s="58"/>
      <c r="T529" s="58"/>
      <c r="U529" s="58"/>
      <c r="V529" s="58"/>
      <c r="W529" s="58"/>
      <c r="X529" s="58"/>
      <c r="Y529" s="58"/>
      <c r="Z529" s="58"/>
    </row>
    <row r="530" spans="16:26" ht="14.4" hidden="1" x14ac:dyDescent="0.3">
      <c r="P530" s="58"/>
      <c r="Q530" s="58"/>
      <c r="R530" s="58"/>
      <c r="S530" s="58"/>
      <c r="T530" s="58"/>
      <c r="U530" s="58"/>
      <c r="V530" s="58"/>
      <c r="W530" s="58"/>
      <c r="X530" s="58"/>
      <c r="Y530" s="58"/>
      <c r="Z530" s="58"/>
    </row>
    <row r="531" spans="16:26" ht="14.4" hidden="1" x14ac:dyDescent="0.3">
      <c r="P531" s="58"/>
      <c r="Q531" s="58"/>
      <c r="R531" s="58"/>
      <c r="S531" s="58"/>
      <c r="T531" s="58"/>
      <c r="U531" s="58"/>
      <c r="V531" s="58"/>
      <c r="W531" s="58"/>
      <c r="X531" s="58"/>
      <c r="Y531" s="58"/>
      <c r="Z531" s="58"/>
    </row>
    <row r="532" spans="16:26" ht="14.4" hidden="1" x14ac:dyDescent="0.3">
      <c r="P532" s="58"/>
      <c r="Q532" s="58"/>
      <c r="R532" s="58"/>
      <c r="S532" s="58"/>
      <c r="T532" s="58"/>
      <c r="U532" s="58"/>
      <c r="V532" s="58"/>
      <c r="W532" s="58"/>
      <c r="X532" s="58"/>
      <c r="Y532" s="58"/>
      <c r="Z532" s="58"/>
    </row>
    <row r="533" spans="16:26" ht="14.4" hidden="1" x14ac:dyDescent="0.3">
      <c r="P533" s="58"/>
      <c r="Q533" s="58"/>
      <c r="R533" s="58"/>
      <c r="S533" s="58"/>
      <c r="T533" s="58"/>
      <c r="U533" s="58"/>
      <c r="V533" s="58"/>
      <c r="W533" s="58"/>
      <c r="X533" s="58"/>
      <c r="Y533" s="58"/>
      <c r="Z533" s="58"/>
    </row>
    <row r="534" spans="16:26" ht="14.4" hidden="1" x14ac:dyDescent="0.3">
      <c r="P534" s="58"/>
      <c r="Q534" s="58"/>
      <c r="R534" s="58"/>
      <c r="S534" s="58"/>
      <c r="T534" s="58"/>
      <c r="U534" s="58"/>
      <c r="V534" s="58"/>
      <c r="W534" s="58"/>
      <c r="X534" s="58"/>
      <c r="Y534" s="58"/>
      <c r="Z534" s="58"/>
    </row>
    <row r="535" spans="16:26" ht="14.4" hidden="1" x14ac:dyDescent="0.3">
      <c r="P535" s="58"/>
      <c r="Q535" s="58"/>
      <c r="R535" s="58"/>
      <c r="S535" s="58"/>
      <c r="T535" s="58"/>
      <c r="U535" s="58"/>
      <c r="V535" s="58"/>
      <c r="W535" s="58"/>
      <c r="X535" s="58"/>
      <c r="Y535" s="58"/>
      <c r="Z535" s="58"/>
    </row>
    <row r="536" spans="16:26" ht="14.4" hidden="1" x14ac:dyDescent="0.3">
      <c r="P536" s="58"/>
      <c r="Q536" s="58"/>
      <c r="R536" s="58"/>
      <c r="S536" s="58"/>
      <c r="T536" s="58"/>
      <c r="U536" s="58"/>
      <c r="V536" s="58"/>
      <c r="W536" s="58"/>
      <c r="X536" s="58"/>
      <c r="Y536" s="58"/>
      <c r="Z536" s="58"/>
    </row>
    <row r="537" spans="16:26" ht="14.4" hidden="1" x14ac:dyDescent="0.3">
      <c r="P537" s="58"/>
      <c r="Q537" s="58"/>
      <c r="R537" s="58"/>
      <c r="S537" s="58"/>
      <c r="T537" s="58"/>
      <c r="U537" s="58"/>
      <c r="V537" s="58"/>
      <c r="W537" s="58"/>
      <c r="X537" s="58"/>
      <c r="Y537" s="58"/>
      <c r="Z537" s="58"/>
    </row>
    <row r="538" spans="16:26" ht="14.4" hidden="1" x14ac:dyDescent="0.3">
      <c r="P538" s="58"/>
      <c r="Q538" s="58"/>
      <c r="R538" s="58"/>
      <c r="S538" s="58"/>
      <c r="T538" s="58"/>
      <c r="U538" s="58"/>
      <c r="V538" s="58"/>
      <c r="W538" s="58"/>
      <c r="X538" s="58"/>
      <c r="Y538" s="58"/>
      <c r="Z538" s="58"/>
    </row>
    <row r="539" spans="16:26" ht="14.4" hidden="1" x14ac:dyDescent="0.3">
      <c r="P539" s="58"/>
      <c r="Q539" s="58"/>
      <c r="R539" s="58"/>
      <c r="S539" s="58"/>
      <c r="T539" s="58"/>
      <c r="U539" s="58"/>
      <c r="V539" s="58"/>
      <c r="W539" s="58"/>
      <c r="X539" s="58"/>
      <c r="Y539" s="58"/>
      <c r="Z539" s="58"/>
    </row>
    <row r="540" spans="16:26" ht="14.4" hidden="1" x14ac:dyDescent="0.3">
      <c r="P540" s="58"/>
      <c r="Q540" s="58"/>
      <c r="R540" s="58"/>
      <c r="S540" s="58"/>
      <c r="T540" s="58"/>
      <c r="U540" s="58"/>
      <c r="V540" s="58"/>
      <c r="W540" s="58"/>
      <c r="X540" s="58"/>
      <c r="Y540" s="58"/>
      <c r="Z540" s="58"/>
    </row>
    <row r="541" spans="16:26" ht="14.4" hidden="1" x14ac:dyDescent="0.3">
      <c r="P541" s="58"/>
      <c r="Q541" s="58"/>
      <c r="R541" s="58"/>
      <c r="S541" s="58"/>
      <c r="T541" s="58"/>
      <c r="U541" s="58"/>
      <c r="V541" s="58"/>
      <c r="W541" s="58"/>
      <c r="X541" s="58"/>
      <c r="Y541" s="58"/>
      <c r="Z541" s="58"/>
    </row>
    <row r="542" spans="16:26" ht="14.4" hidden="1" x14ac:dyDescent="0.3">
      <c r="P542" s="58"/>
      <c r="Q542" s="58"/>
      <c r="R542" s="58"/>
      <c r="S542" s="58"/>
      <c r="T542" s="58"/>
      <c r="U542" s="58"/>
      <c r="V542" s="58"/>
      <c r="W542" s="58"/>
      <c r="X542" s="58"/>
      <c r="Y542" s="58"/>
      <c r="Z542" s="58"/>
    </row>
    <row r="543" spans="16:26" ht="14.4" hidden="1" x14ac:dyDescent="0.3">
      <c r="P543" s="58"/>
      <c r="Q543" s="58"/>
      <c r="R543" s="58"/>
      <c r="S543" s="58"/>
      <c r="T543" s="58"/>
      <c r="U543" s="58"/>
      <c r="V543" s="58"/>
      <c r="W543" s="58"/>
      <c r="X543" s="58"/>
      <c r="Y543" s="58"/>
      <c r="Z543" s="58"/>
    </row>
    <row r="544" spans="16:26" ht="14.4" hidden="1" x14ac:dyDescent="0.3">
      <c r="P544" s="58"/>
      <c r="Q544" s="58"/>
      <c r="R544" s="58"/>
      <c r="S544" s="58"/>
      <c r="T544" s="58"/>
      <c r="U544" s="58"/>
      <c r="V544" s="58"/>
      <c r="W544" s="58"/>
      <c r="X544" s="58"/>
      <c r="Y544" s="58"/>
      <c r="Z544" s="58"/>
    </row>
    <row r="545" spans="16:26" ht="14.4" hidden="1" x14ac:dyDescent="0.3">
      <c r="P545" s="58"/>
      <c r="Q545" s="58"/>
      <c r="R545" s="58"/>
      <c r="S545" s="58"/>
      <c r="T545" s="58"/>
      <c r="U545" s="58"/>
      <c r="V545" s="58"/>
      <c r="W545" s="58"/>
      <c r="X545" s="58"/>
      <c r="Y545" s="58"/>
      <c r="Z545" s="58"/>
    </row>
    <row r="546" spans="16:26" ht="14.4" hidden="1" x14ac:dyDescent="0.3">
      <c r="P546" s="58"/>
      <c r="Q546" s="58"/>
      <c r="R546" s="58"/>
      <c r="S546" s="58"/>
      <c r="T546" s="58"/>
      <c r="U546" s="58"/>
      <c r="V546" s="58"/>
      <c r="W546" s="58"/>
      <c r="X546" s="58"/>
      <c r="Y546" s="58"/>
      <c r="Z546" s="58"/>
    </row>
    <row r="547" spans="16:26" ht="14.4" hidden="1" x14ac:dyDescent="0.3">
      <c r="P547" s="58"/>
      <c r="Q547" s="58"/>
      <c r="R547" s="58"/>
      <c r="S547" s="58"/>
      <c r="T547" s="58"/>
      <c r="U547" s="58"/>
      <c r="V547" s="58"/>
      <c r="W547" s="58"/>
      <c r="X547" s="58"/>
      <c r="Y547" s="58"/>
      <c r="Z547" s="58"/>
    </row>
    <row r="548" spans="16:26" ht="14.4" hidden="1" x14ac:dyDescent="0.3">
      <c r="P548" s="58"/>
      <c r="Q548" s="58"/>
      <c r="R548" s="58"/>
      <c r="S548" s="58"/>
      <c r="T548" s="58"/>
      <c r="U548" s="58"/>
      <c r="V548" s="58"/>
      <c r="W548" s="58"/>
      <c r="X548" s="58"/>
      <c r="Y548" s="58"/>
      <c r="Z548" s="58"/>
    </row>
    <row r="549" spans="16:26" ht="14.4" hidden="1" x14ac:dyDescent="0.3">
      <c r="P549" s="58"/>
      <c r="Q549" s="58"/>
      <c r="R549" s="58"/>
      <c r="S549" s="58"/>
      <c r="T549" s="58"/>
      <c r="U549" s="58"/>
      <c r="V549" s="58"/>
      <c r="W549" s="58"/>
      <c r="X549" s="58"/>
      <c r="Y549" s="58"/>
      <c r="Z549" s="58"/>
    </row>
    <row r="550" spans="16:26" ht="14.4" hidden="1" x14ac:dyDescent="0.3">
      <c r="P550" s="58"/>
      <c r="Q550" s="58"/>
      <c r="R550" s="58"/>
      <c r="S550" s="58"/>
      <c r="T550" s="58"/>
      <c r="U550" s="58"/>
      <c r="V550" s="58"/>
      <c r="W550" s="58"/>
      <c r="X550" s="58"/>
      <c r="Y550" s="58"/>
      <c r="Z550" s="58"/>
    </row>
    <row r="551" spans="16:26" ht="14.4" hidden="1" x14ac:dyDescent="0.3">
      <c r="P551" s="58"/>
      <c r="Q551" s="58"/>
      <c r="R551" s="58"/>
      <c r="S551" s="58"/>
      <c r="T551" s="58"/>
      <c r="U551" s="58"/>
      <c r="V551" s="58"/>
      <c r="W551" s="58"/>
      <c r="X551" s="58"/>
      <c r="Y551" s="58"/>
      <c r="Z551" s="58"/>
    </row>
    <row r="552" spans="16:26" ht="14.4" hidden="1" x14ac:dyDescent="0.3">
      <c r="P552" s="58"/>
      <c r="Q552" s="58"/>
      <c r="R552" s="58"/>
      <c r="S552" s="58"/>
      <c r="T552" s="58"/>
      <c r="U552" s="58"/>
      <c r="V552" s="58"/>
      <c r="W552" s="58"/>
      <c r="X552" s="58"/>
      <c r="Y552" s="58"/>
      <c r="Z552" s="58"/>
    </row>
    <row r="553" spans="16:26" ht="14.4" hidden="1" x14ac:dyDescent="0.3">
      <c r="P553" s="58"/>
      <c r="Q553" s="58"/>
      <c r="R553" s="58"/>
      <c r="S553" s="58"/>
      <c r="T553" s="58"/>
      <c r="U553" s="58"/>
      <c r="V553" s="58"/>
      <c r="W553" s="58"/>
      <c r="X553" s="58"/>
      <c r="Y553" s="58"/>
      <c r="Z553" s="58"/>
    </row>
    <row r="554" spans="16:26" ht="14.4" hidden="1" x14ac:dyDescent="0.3">
      <c r="P554" s="58"/>
      <c r="Q554" s="58"/>
      <c r="R554" s="58"/>
      <c r="S554" s="58"/>
      <c r="T554" s="58"/>
      <c r="U554" s="58"/>
      <c r="V554" s="58"/>
      <c r="W554" s="58"/>
      <c r="X554" s="58"/>
      <c r="Y554" s="58"/>
      <c r="Z554" s="58"/>
    </row>
    <row r="555" spans="16:26" ht="14.4" hidden="1" x14ac:dyDescent="0.3">
      <c r="P555" s="58"/>
      <c r="Q555" s="58"/>
      <c r="R555" s="58"/>
      <c r="S555" s="58"/>
      <c r="T555" s="58"/>
      <c r="U555" s="58"/>
      <c r="V555" s="58"/>
      <c r="W555" s="58"/>
      <c r="X555" s="58"/>
      <c r="Y555" s="58"/>
      <c r="Z555" s="58"/>
    </row>
    <row r="556" spans="16:26" ht="14.4" hidden="1" x14ac:dyDescent="0.3">
      <c r="P556" s="58"/>
      <c r="Q556" s="58"/>
      <c r="R556" s="58"/>
      <c r="S556" s="58"/>
      <c r="T556" s="58"/>
      <c r="U556" s="58"/>
      <c r="V556" s="58"/>
      <c r="W556" s="58"/>
      <c r="X556" s="58"/>
      <c r="Y556" s="58"/>
      <c r="Z556" s="58"/>
    </row>
    <row r="557" spans="16:26" ht="14.4" hidden="1" x14ac:dyDescent="0.3">
      <c r="P557" s="58"/>
      <c r="Q557" s="58"/>
      <c r="R557" s="58"/>
      <c r="S557" s="58"/>
      <c r="T557" s="58"/>
      <c r="U557" s="58"/>
      <c r="V557" s="58"/>
      <c r="W557" s="58"/>
      <c r="X557" s="58"/>
      <c r="Y557" s="58"/>
      <c r="Z557" s="58"/>
    </row>
    <row r="558" spans="16:26" ht="14.4" hidden="1" x14ac:dyDescent="0.3">
      <c r="P558" s="58"/>
      <c r="Q558" s="58"/>
      <c r="R558" s="58"/>
      <c r="S558" s="58"/>
      <c r="T558" s="58"/>
      <c r="U558" s="58"/>
      <c r="V558" s="58"/>
      <c r="W558" s="58"/>
      <c r="X558" s="58"/>
      <c r="Y558" s="58"/>
      <c r="Z558" s="58"/>
    </row>
    <row r="559" spans="16:26" ht="14.4" hidden="1" x14ac:dyDescent="0.3">
      <c r="P559" s="58"/>
      <c r="Q559" s="58"/>
      <c r="R559" s="58"/>
      <c r="S559" s="58"/>
      <c r="T559" s="58"/>
      <c r="U559" s="58"/>
      <c r="V559" s="58"/>
      <c r="W559" s="58"/>
      <c r="X559" s="58"/>
      <c r="Y559" s="58"/>
      <c r="Z559" s="58"/>
    </row>
    <row r="560" spans="16:26" ht="14.4" hidden="1" x14ac:dyDescent="0.3">
      <c r="P560" s="58"/>
      <c r="Q560" s="58"/>
      <c r="R560" s="58"/>
      <c r="S560" s="58"/>
      <c r="T560" s="58"/>
      <c r="U560" s="58"/>
      <c r="V560" s="58"/>
      <c r="W560" s="58"/>
      <c r="X560" s="58"/>
      <c r="Y560" s="58"/>
      <c r="Z560" s="58"/>
    </row>
    <row r="561" spans="16:26" ht="14.4" hidden="1" x14ac:dyDescent="0.3">
      <c r="P561" s="58"/>
      <c r="Q561" s="58"/>
      <c r="R561" s="58"/>
      <c r="S561" s="58"/>
      <c r="T561" s="58"/>
      <c r="U561" s="58"/>
      <c r="V561" s="58"/>
      <c r="W561" s="58"/>
      <c r="X561" s="58"/>
      <c r="Y561" s="58"/>
      <c r="Z561" s="58"/>
    </row>
    <row r="562" spans="16:26" ht="14.4" hidden="1" x14ac:dyDescent="0.3">
      <c r="P562" s="58"/>
      <c r="Q562" s="58"/>
      <c r="R562" s="58"/>
      <c r="S562" s="58"/>
      <c r="T562" s="58"/>
      <c r="U562" s="58"/>
      <c r="V562" s="58"/>
      <c r="W562" s="58"/>
      <c r="X562" s="58"/>
      <c r="Y562" s="58"/>
      <c r="Z562" s="58"/>
    </row>
    <row r="563" spans="16:26" ht="14.4" hidden="1" x14ac:dyDescent="0.3">
      <c r="P563" s="58"/>
      <c r="Q563" s="58"/>
      <c r="R563" s="58"/>
      <c r="S563" s="58"/>
      <c r="T563" s="58"/>
      <c r="U563" s="58"/>
      <c r="V563" s="58"/>
      <c r="W563" s="58"/>
      <c r="X563" s="58"/>
      <c r="Y563" s="58"/>
      <c r="Z563" s="58"/>
    </row>
    <row r="564" spans="16:26" ht="14.4" hidden="1" x14ac:dyDescent="0.3">
      <c r="P564" s="58"/>
      <c r="Q564" s="58"/>
      <c r="R564" s="58"/>
      <c r="S564" s="58"/>
      <c r="T564" s="58"/>
      <c r="U564" s="58"/>
      <c r="V564" s="58"/>
      <c r="W564" s="58"/>
      <c r="X564" s="58"/>
      <c r="Y564" s="58"/>
      <c r="Z564" s="58"/>
    </row>
    <row r="565" spans="16:26" ht="14.4" hidden="1" x14ac:dyDescent="0.3">
      <c r="P565" s="58"/>
      <c r="Q565" s="58"/>
      <c r="R565" s="58"/>
      <c r="S565" s="58"/>
      <c r="T565" s="58"/>
      <c r="U565" s="58"/>
      <c r="V565" s="58"/>
      <c r="W565" s="58"/>
      <c r="X565" s="58"/>
      <c r="Y565" s="58"/>
      <c r="Z565" s="58"/>
    </row>
    <row r="566" spans="16:26" ht="14.4" hidden="1" x14ac:dyDescent="0.3">
      <c r="P566" s="58"/>
      <c r="Q566" s="58"/>
      <c r="R566" s="58"/>
      <c r="S566" s="58"/>
      <c r="T566" s="58"/>
      <c r="U566" s="58"/>
      <c r="V566" s="58"/>
      <c r="W566" s="58"/>
      <c r="X566" s="58"/>
      <c r="Y566" s="58"/>
      <c r="Z566" s="58"/>
    </row>
    <row r="567" spans="16:26" ht="14.4" hidden="1" x14ac:dyDescent="0.3">
      <c r="P567" s="58"/>
      <c r="Q567" s="58"/>
      <c r="R567" s="58"/>
      <c r="S567" s="58"/>
      <c r="T567" s="58"/>
      <c r="U567" s="58"/>
      <c r="V567" s="58"/>
      <c r="W567" s="58"/>
      <c r="X567" s="58"/>
      <c r="Y567" s="58"/>
      <c r="Z567" s="58"/>
    </row>
    <row r="568" spans="16:26" ht="14.4" hidden="1" x14ac:dyDescent="0.3">
      <c r="P568" s="58"/>
      <c r="Q568" s="58"/>
      <c r="R568" s="58"/>
      <c r="S568" s="58"/>
      <c r="T568" s="58"/>
      <c r="U568" s="58"/>
      <c r="V568" s="58"/>
      <c r="W568" s="58"/>
      <c r="X568" s="58"/>
      <c r="Y568" s="58"/>
      <c r="Z568" s="58"/>
    </row>
    <row r="569" spans="16:26" ht="14.4" hidden="1" x14ac:dyDescent="0.3">
      <c r="P569" s="58"/>
      <c r="Q569" s="58"/>
      <c r="R569" s="58"/>
      <c r="S569" s="58"/>
      <c r="T569" s="58"/>
      <c r="U569" s="58"/>
      <c r="V569" s="58"/>
      <c r="W569" s="58"/>
      <c r="X569" s="58"/>
      <c r="Y569" s="58"/>
      <c r="Z569" s="58"/>
    </row>
    <row r="570" spans="16:26" ht="14.4" hidden="1" x14ac:dyDescent="0.3">
      <c r="P570" s="58"/>
      <c r="Q570" s="58"/>
      <c r="R570" s="58"/>
      <c r="S570" s="58"/>
      <c r="T570" s="58"/>
      <c r="U570" s="58"/>
      <c r="V570" s="58"/>
      <c r="W570" s="58"/>
      <c r="X570" s="58"/>
      <c r="Y570" s="58"/>
      <c r="Z570" s="58"/>
    </row>
    <row r="571" spans="16:26" ht="14.4" hidden="1" x14ac:dyDescent="0.3">
      <c r="P571" s="58"/>
      <c r="Q571" s="58"/>
      <c r="R571" s="58"/>
      <c r="S571" s="58"/>
      <c r="T571" s="58"/>
      <c r="U571" s="58"/>
      <c r="V571" s="58"/>
      <c r="W571" s="58"/>
      <c r="X571" s="58"/>
      <c r="Y571" s="58"/>
      <c r="Z571" s="58"/>
    </row>
    <row r="572" spans="16:26" ht="14.4" hidden="1" x14ac:dyDescent="0.3">
      <c r="P572" s="58"/>
      <c r="Q572" s="58"/>
      <c r="R572" s="58"/>
      <c r="S572" s="58"/>
      <c r="T572" s="58"/>
      <c r="U572" s="58"/>
      <c r="V572" s="58"/>
      <c r="W572" s="58"/>
      <c r="X572" s="58"/>
      <c r="Y572" s="58"/>
      <c r="Z572" s="58"/>
    </row>
    <row r="573" spans="16:26" ht="14.4" hidden="1" x14ac:dyDescent="0.3">
      <c r="P573" s="58"/>
      <c r="Q573" s="58"/>
      <c r="R573" s="58"/>
      <c r="S573" s="58"/>
      <c r="T573" s="58"/>
      <c r="U573" s="58"/>
      <c r="V573" s="58"/>
      <c r="W573" s="58"/>
      <c r="X573" s="58"/>
      <c r="Y573" s="58"/>
      <c r="Z573" s="58"/>
    </row>
    <row r="574" spans="16:26" ht="14.4" hidden="1" x14ac:dyDescent="0.3">
      <c r="P574" s="58"/>
      <c r="Q574" s="58"/>
      <c r="R574" s="58"/>
      <c r="S574" s="58"/>
      <c r="T574" s="58"/>
      <c r="U574" s="58"/>
      <c r="V574" s="58"/>
      <c r="W574" s="58"/>
      <c r="X574" s="58"/>
      <c r="Y574" s="58"/>
      <c r="Z574" s="58"/>
    </row>
    <row r="575" spans="16:26" ht="14.4" hidden="1" x14ac:dyDescent="0.3">
      <c r="P575" s="58"/>
      <c r="Q575" s="58"/>
      <c r="R575" s="58"/>
      <c r="S575" s="58"/>
      <c r="T575" s="58"/>
      <c r="U575" s="58"/>
      <c r="V575" s="58"/>
      <c r="W575" s="58"/>
      <c r="X575" s="58"/>
      <c r="Y575" s="58"/>
      <c r="Z575" s="58"/>
    </row>
    <row r="576" spans="16:26" ht="14.4" hidden="1" x14ac:dyDescent="0.3">
      <c r="P576" s="58"/>
      <c r="Q576" s="58"/>
      <c r="R576" s="58"/>
      <c r="S576" s="58"/>
      <c r="T576" s="58"/>
      <c r="U576" s="58"/>
      <c r="V576" s="58"/>
      <c r="W576" s="58"/>
      <c r="X576" s="58"/>
      <c r="Y576" s="58"/>
      <c r="Z576" s="58"/>
    </row>
    <row r="577" spans="16:26" ht="14.4" hidden="1" x14ac:dyDescent="0.3">
      <c r="P577" s="58"/>
      <c r="Q577" s="58"/>
      <c r="R577" s="58"/>
      <c r="S577" s="58"/>
      <c r="T577" s="58"/>
      <c r="U577" s="58"/>
      <c r="V577" s="58"/>
      <c r="W577" s="58"/>
      <c r="X577" s="58"/>
      <c r="Y577" s="58"/>
      <c r="Z577" s="58"/>
    </row>
    <row r="578" spans="16:26" ht="14.4" hidden="1" x14ac:dyDescent="0.3">
      <c r="P578" s="58"/>
      <c r="Q578" s="58"/>
      <c r="R578" s="58"/>
      <c r="S578" s="58"/>
      <c r="T578" s="58"/>
      <c r="U578" s="58"/>
      <c r="V578" s="58"/>
      <c r="W578" s="58"/>
      <c r="X578" s="58"/>
      <c r="Y578" s="58"/>
      <c r="Z578" s="58"/>
    </row>
    <row r="579" spans="16:26" ht="14.4" hidden="1" x14ac:dyDescent="0.3">
      <c r="P579" s="58"/>
      <c r="Q579" s="58"/>
      <c r="R579" s="58"/>
      <c r="S579" s="58"/>
      <c r="T579" s="58"/>
      <c r="U579" s="58"/>
      <c r="V579" s="58"/>
      <c r="W579" s="58"/>
      <c r="X579" s="58"/>
      <c r="Y579" s="58"/>
      <c r="Z579" s="58"/>
    </row>
    <row r="580" spans="16:26" ht="14.4" hidden="1" x14ac:dyDescent="0.3">
      <c r="P580" s="58"/>
      <c r="Q580" s="58"/>
      <c r="R580" s="58"/>
      <c r="S580" s="58"/>
      <c r="T580" s="58"/>
      <c r="U580" s="58"/>
      <c r="V580" s="58"/>
      <c r="W580" s="58"/>
      <c r="X580" s="58"/>
      <c r="Y580" s="58"/>
      <c r="Z580" s="58"/>
    </row>
    <row r="581" spans="16:26" ht="14.4" hidden="1" x14ac:dyDescent="0.3">
      <c r="P581" s="58"/>
      <c r="Q581" s="58"/>
      <c r="R581" s="58"/>
      <c r="S581" s="58"/>
      <c r="T581" s="58"/>
      <c r="U581" s="58"/>
      <c r="V581" s="58"/>
      <c r="W581" s="58"/>
      <c r="X581" s="58"/>
      <c r="Y581" s="58"/>
      <c r="Z581" s="58"/>
    </row>
    <row r="582" spans="16:26" ht="14.4" hidden="1" x14ac:dyDescent="0.3">
      <c r="P582" s="58"/>
      <c r="Q582" s="58"/>
      <c r="R582" s="58"/>
      <c r="S582" s="58"/>
      <c r="T582" s="58"/>
      <c r="U582" s="58"/>
      <c r="V582" s="58"/>
      <c r="W582" s="58"/>
      <c r="X582" s="58"/>
      <c r="Y582" s="58"/>
      <c r="Z582" s="58"/>
    </row>
    <row r="583" spans="16:26" ht="14.4" hidden="1" x14ac:dyDescent="0.3">
      <c r="P583" s="58"/>
      <c r="Q583" s="58"/>
      <c r="R583" s="58"/>
      <c r="S583" s="58"/>
      <c r="T583" s="58"/>
      <c r="U583" s="58"/>
      <c r="V583" s="58"/>
      <c r="W583" s="58"/>
      <c r="X583" s="58"/>
      <c r="Y583" s="58"/>
      <c r="Z583" s="58"/>
    </row>
    <row r="584" spans="16:26" ht="14.4" hidden="1" x14ac:dyDescent="0.3">
      <c r="P584" s="58"/>
      <c r="Q584" s="58"/>
      <c r="R584" s="58"/>
      <c r="S584" s="58"/>
      <c r="T584" s="58"/>
      <c r="U584" s="58"/>
      <c r="V584" s="58"/>
      <c r="W584" s="58"/>
      <c r="X584" s="58"/>
      <c r="Y584" s="58"/>
      <c r="Z584" s="58"/>
    </row>
    <row r="585" spans="16:26" ht="14.4" hidden="1" x14ac:dyDescent="0.3">
      <c r="P585" s="58"/>
      <c r="Q585" s="58"/>
      <c r="R585" s="58"/>
      <c r="S585" s="58"/>
      <c r="T585" s="58"/>
      <c r="U585" s="58"/>
      <c r="V585" s="58"/>
      <c r="W585" s="58"/>
      <c r="X585" s="58"/>
      <c r="Y585" s="58"/>
      <c r="Z585" s="58"/>
    </row>
    <row r="586" spans="16:26" ht="14.4" hidden="1" x14ac:dyDescent="0.3">
      <c r="P586" s="58"/>
      <c r="Q586" s="58"/>
      <c r="R586" s="58"/>
      <c r="S586" s="58"/>
      <c r="T586" s="58"/>
      <c r="U586" s="58"/>
      <c r="V586" s="58"/>
      <c r="W586" s="58"/>
      <c r="X586" s="58"/>
      <c r="Y586" s="58"/>
      <c r="Z586" s="58"/>
    </row>
    <row r="587" spans="16:26" ht="14.4" hidden="1" x14ac:dyDescent="0.3">
      <c r="P587" s="58"/>
      <c r="Q587" s="58"/>
      <c r="R587" s="58"/>
      <c r="S587" s="58"/>
      <c r="T587" s="58"/>
      <c r="U587" s="58"/>
      <c r="V587" s="58"/>
      <c r="W587" s="58"/>
      <c r="X587" s="58"/>
      <c r="Y587" s="58"/>
      <c r="Z587" s="58"/>
    </row>
    <row r="588" spans="16:26" ht="14.4" hidden="1" x14ac:dyDescent="0.3">
      <c r="P588" s="58"/>
      <c r="Q588" s="58"/>
      <c r="R588" s="58"/>
      <c r="S588" s="58"/>
      <c r="T588" s="58"/>
      <c r="U588" s="58"/>
      <c r="V588" s="58"/>
      <c r="W588" s="58"/>
      <c r="X588" s="58"/>
      <c r="Y588" s="58"/>
      <c r="Z588" s="58"/>
    </row>
    <row r="589" spans="16:26" ht="14.4" hidden="1" x14ac:dyDescent="0.3">
      <c r="P589" s="58"/>
      <c r="Q589" s="58"/>
      <c r="R589" s="58"/>
      <c r="S589" s="58"/>
      <c r="T589" s="58"/>
      <c r="U589" s="58"/>
      <c r="V589" s="58"/>
      <c r="W589" s="58"/>
      <c r="X589" s="58"/>
      <c r="Y589" s="58"/>
      <c r="Z589" s="58"/>
    </row>
    <row r="590" spans="16:26" ht="14.4" hidden="1" x14ac:dyDescent="0.3">
      <c r="P590" s="58"/>
      <c r="Q590" s="58"/>
      <c r="R590" s="58"/>
      <c r="S590" s="58"/>
      <c r="T590" s="58"/>
      <c r="U590" s="58"/>
      <c r="V590" s="58"/>
      <c r="W590" s="58"/>
      <c r="X590" s="58"/>
      <c r="Y590" s="58"/>
      <c r="Z590" s="58"/>
    </row>
    <row r="591" spans="16:26" ht="14.4" hidden="1" x14ac:dyDescent="0.3">
      <c r="P591" s="58"/>
      <c r="Q591" s="58"/>
      <c r="R591" s="58"/>
      <c r="S591" s="58"/>
      <c r="T591" s="58"/>
      <c r="U591" s="58"/>
      <c r="V591" s="58"/>
      <c r="W591" s="58"/>
      <c r="X591" s="58"/>
      <c r="Y591" s="58"/>
      <c r="Z591" s="58"/>
    </row>
    <row r="592" spans="16:26" ht="14.4" hidden="1" x14ac:dyDescent="0.3">
      <c r="P592" s="58"/>
      <c r="Q592" s="58"/>
      <c r="R592" s="58"/>
      <c r="S592" s="58"/>
      <c r="T592" s="58"/>
      <c r="U592" s="58"/>
      <c r="V592" s="58"/>
      <c r="W592" s="58"/>
      <c r="X592" s="58"/>
      <c r="Y592" s="58"/>
      <c r="Z592" s="58"/>
    </row>
    <row r="593" spans="16:26" ht="14.4" hidden="1" x14ac:dyDescent="0.3">
      <c r="P593" s="58"/>
      <c r="Q593" s="58"/>
      <c r="R593" s="58"/>
      <c r="S593" s="58"/>
      <c r="T593" s="58"/>
      <c r="U593" s="58"/>
      <c r="V593" s="58"/>
      <c r="W593" s="58"/>
      <c r="X593" s="58"/>
      <c r="Y593" s="58"/>
      <c r="Z593" s="58"/>
    </row>
    <row r="594" spans="16:26" ht="14.4" hidden="1" x14ac:dyDescent="0.3">
      <c r="P594" s="58"/>
      <c r="Q594" s="58"/>
      <c r="R594" s="58"/>
      <c r="S594" s="58"/>
      <c r="T594" s="58"/>
      <c r="U594" s="58"/>
      <c r="V594" s="58"/>
      <c r="W594" s="58"/>
      <c r="X594" s="58"/>
      <c r="Y594" s="58"/>
      <c r="Z594" s="58"/>
    </row>
    <row r="595" spans="16:26" ht="14.4" hidden="1" x14ac:dyDescent="0.3">
      <c r="P595" s="58"/>
      <c r="Q595" s="58"/>
      <c r="R595" s="58"/>
      <c r="S595" s="58"/>
      <c r="T595" s="58"/>
      <c r="U595" s="58"/>
      <c r="V595" s="58"/>
      <c r="W595" s="58"/>
      <c r="X595" s="58"/>
      <c r="Y595" s="58"/>
      <c r="Z595" s="58"/>
    </row>
    <row r="596" spans="16:26" ht="14.4" hidden="1" x14ac:dyDescent="0.3">
      <c r="P596" s="58"/>
      <c r="Q596" s="58"/>
      <c r="R596" s="58"/>
      <c r="S596" s="58"/>
      <c r="T596" s="58"/>
      <c r="U596" s="58"/>
      <c r="V596" s="58"/>
      <c r="W596" s="58"/>
      <c r="X596" s="58"/>
      <c r="Y596" s="58"/>
      <c r="Z596" s="58"/>
    </row>
    <row r="597" spans="16:26" ht="14.4" hidden="1" x14ac:dyDescent="0.3">
      <c r="P597" s="58"/>
      <c r="Q597" s="58"/>
      <c r="R597" s="58"/>
      <c r="S597" s="58"/>
      <c r="T597" s="58"/>
      <c r="U597" s="58"/>
      <c r="V597" s="58"/>
      <c r="W597" s="58"/>
      <c r="X597" s="58"/>
      <c r="Y597" s="58"/>
      <c r="Z597" s="58"/>
    </row>
    <row r="598" spans="16:26" ht="14.4" hidden="1" x14ac:dyDescent="0.3">
      <c r="P598" s="58"/>
      <c r="Q598" s="58"/>
      <c r="R598" s="58"/>
      <c r="S598" s="58"/>
      <c r="T598" s="58"/>
      <c r="U598" s="58"/>
      <c r="V598" s="58"/>
      <c r="W598" s="58"/>
      <c r="X598" s="58"/>
      <c r="Y598" s="58"/>
      <c r="Z598" s="58"/>
    </row>
    <row r="599" spans="16:26" ht="14.4" hidden="1" x14ac:dyDescent="0.3">
      <c r="P599" s="58"/>
      <c r="Q599" s="58"/>
      <c r="R599" s="58"/>
      <c r="S599" s="58"/>
      <c r="T599" s="58"/>
      <c r="U599" s="58"/>
      <c r="V599" s="58"/>
      <c r="W599" s="58"/>
      <c r="X599" s="58"/>
      <c r="Y599" s="58"/>
      <c r="Z599" s="58"/>
    </row>
    <row r="600" spans="16:26" ht="14.4" hidden="1" x14ac:dyDescent="0.3">
      <c r="P600" s="58"/>
      <c r="Q600" s="58"/>
      <c r="R600" s="58"/>
      <c r="S600" s="58"/>
      <c r="T600" s="58"/>
      <c r="U600" s="58"/>
      <c r="V600" s="58"/>
      <c r="W600" s="58"/>
      <c r="X600" s="58"/>
      <c r="Y600" s="58"/>
      <c r="Z600" s="58"/>
    </row>
    <row r="601" spans="16:26" ht="14.4" hidden="1" x14ac:dyDescent="0.3">
      <c r="P601" s="58"/>
      <c r="Q601" s="58"/>
      <c r="R601" s="58"/>
      <c r="S601" s="58"/>
      <c r="T601" s="58"/>
      <c r="U601" s="58"/>
      <c r="V601" s="58"/>
      <c r="W601" s="58"/>
      <c r="X601" s="58"/>
      <c r="Y601" s="58"/>
      <c r="Z601" s="58"/>
    </row>
    <row r="602" spans="16:26" ht="14.4" hidden="1" x14ac:dyDescent="0.3">
      <c r="P602" s="58"/>
      <c r="Q602" s="58"/>
      <c r="R602" s="58"/>
      <c r="S602" s="58"/>
      <c r="T602" s="58"/>
      <c r="U602" s="58"/>
      <c r="V602" s="58"/>
      <c r="W602" s="58"/>
      <c r="X602" s="58"/>
      <c r="Y602" s="58"/>
      <c r="Z602" s="58"/>
    </row>
    <row r="603" spans="16:26" ht="14.4" hidden="1" x14ac:dyDescent="0.3">
      <c r="P603" s="58"/>
      <c r="Q603" s="58"/>
      <c r="R603" s="58"/>
      <c r="S603" s="58"/>
      <c r="T603" s="58"/>
      <c r="U603" s="58"/>
      <c r="V603" s="58"/>
      <c r="W603" s="58"/>
      <c r="X603" s="58"/>
      <c r="Y603" s="58"/>
      <c r="Z603" s="58"/>
    </row>
    <row r="604" spans="16:26" ht="14.4" hidden="1" x14ac:dyDescent="0.3">
      <c r="P604" s="58"/>
      <c r="Q604" s="58"/>
      <c r="R604" s="58"/>
      <c r="S604" s="58"/>
      <c r="T604" s="58"/>
      <c r="U604" s="58"/>
      <c r="V604" s="58"/>
      <c r="W604" s="58"/>
      <c r="X604" s="58"/>
      <c r="Y604" s="58"/>
      <c r="Z604" s="58"/>
    </row>
    <row r="605" spans="16:26" ht="14.4" hidden="1" x14ac:dyDescent="0.3">
      <c r="P605" s="58"/>
      <c r="Q605" s="58"/>
      <c r="R605" s="58"/>
      <c r="S605" s="58"/>
      <c r="T605" s="58"/>
      <c r="U605" s="58"/>
      <c r="V605" s="58"/>
      <c r="W605" s="58"/>
      <c r="X605" s="58"/>
      <c r="Y605" s="58"/>
      <c r="Z605" s="58"/>
    </row>
    <row r="606" spans="16:26" ht="14.4" hidden="1" x14ac:dyDescent="0.3">
      <c r="P606" s="58"/>
      <c r="Q606" s="58"/>
      <c r="R606" s="58"/>
      <c r="S606" s="58"/>
      <c r="T606" s="58"/>
      <c r="U606" s="58"/>
      <c r="V606" s="58"/>
      <c r="W606" s="58"/>
      <c r="X606" s="58"/>
      <c r="Y606" s="58"/>
      <c r="Z606" s="58"/>
    </row>
    <row r="607" spans="16:26" ht="14.4" hidden="1" x14ac:dyDescent="0.3">
      <c r="P607" s="58"/>
      <c r="Q607" s="58"/>
      <c r="R607" s="58"/>
      <c r="S607" s="58"/>
      <c r="T607" s="58"/>
      <c r="U607" s="58"/>
      <c r="V607" s="58"/>
      <c r="W607" s="58"/>
      <c r="X607" s="58"/>
      <c r="Y607" s="58"/>
      <c r="Z607" s="58"/>
    </row>
    <row r="608" spans="16:26" ht="14.4" hidden="1" x14ac:dyDescent="0.3">
      <c r="P608" s="58"/>
      <c r="Q608" s="58"/>
      <c r="R608" s="58"/>
      <c r="S608" s="58"/>
      <c r="T608" s="58"/>
      <c r="U608" s="58"/>
      <c r="V608" s="58"/>
      <c r="W608" s="58"/>
      <c r="X608" s="58"/>
      <c r="Y608" s="58"/>
      <c r="Z608" s="58"/>
    </row>
    <row r="609" spans="16:26" ht="14.4" hidden="1" x14ac:dyDescent="0.3">
      <c r="P609" s="58"/>
      <c r="Q609" s="58"/>
      <c r="R609" s="58"/>
      <c r="S609" s="58"/>
      <c r="T609" s="58"/>
      <c r="U609" s="58"/>
      <c r="V609" s="58"/>
      <c r="W609" s="58"/>
      <c r="X609" s="58"/>
      <c r="Y609" s="58"/>
      <c r="Z609" s="58"/>
    </row>
    <row r="610" spans="16:26" ht="14.4" hidden="1" x14ac:dyDescent="0.3">
      <c r="P610" s="58"/>
      <c r="Q610" s="58"/>
      <c r="R610" s="58"/>
      <c r="S610" s="58"/>
      <c r="T610" s="58"/>
      <c r="U610" s="58"/>
      <c r="V610" s="58"/>
      <c r="W610" s="58"/>
      <c r="X610" s="58"/>
      <c r="Y610" s="58"/>
      <c r="Z610" s="58"/>
    </row>
    <row r="611" spans="16:26" ht="14.4" hidden="1" x14ac:dyDescent="0.3">
      <c r="P611" s="58"/>
      <c r="Q611" s="58"/>
      <c r="R611" s="58"/>
      <c r="S611" s="58"/>
      <c r="T611" s="58"/>
      <c r="U611" s="58"/>
      <c r="V611" s="58"/>
      <c r="W611" s="58"/>
      <c r="X611" s="58"/>
      <c r="Y611" s="58"/>
      <c r="Z611" s="58"/>
    </row>
    <row r="612" spans="16:26" ht="14.4" hidden="1" x14ac:dyDescent="0.3">
      <c r="P612" s="58"/>
      <c r="Q612" s="58"/>
      <c r="R612" s="58"/>
      <c r="S612" s="58"/>
      <c r="T612" s="58"/>
      <c r="U612" s="58"/>
      <c r="V612" s="58"/>
      <c r="W612" s="58"/>
      <c r="X612" s="58"/>
      <c r="Y612" s="58"/>
      <c r="Z612" s="58"/>
    </row>
    <row r="613" spans="16:26" ht="14.4" hidden="1" x14ac:dyDescent="0.3">
      <c r="P613" s="58"/>
      <c r="Q613" s="58"/>
      <c r="R613" s="58"/>
      <c r="S613" s="58"/>
      <c r="T613" s="58"/>
      <c r="U613" s="58"/>
      <c r="V613" s="58"/>
      <c r="W613" s="58"/>
      <c r="X613" s="58"/>
      <c r="Y613" s="58"/>
      <c r="Z613" s="58"/>
    </row>
    <row r="614" spans="16:26" ht="14.4" hidden="1" x14ac:dyDescent="0.3">
      <c r="P614" s="58"/>
      <c r="Q614" s="58"/>
      <c r="R614" s="58"/>
      <c r="S614" s="58"/>
      <c r="T614" s="58"/>
      <c r="U614" s="58"/>
      <c r="V614" s="58"/>
      <c r="W614" s="58"/>
      <c r="X614" s="58"/>
      <c r="Y614" s="58"/>
      <c r="Z614" s="58"/>
    </row>
    <row r="615" spans="16:26" ht="14.4" hidden="1" x14ac:dyDescent="0.3">
      <c r="P615" s="58"/>
      <c r="Q615" s="58"/>
      <c r="R615" s="58"/>
      <c r="S615" s="58"/>
      <c r="T615" s="58"/>
      <c r="U615" s="58"/>
      <c r="V615" s="58"/>
      <c r="W615" s="58"/>
      <c r="X615" s="58"/>
      <c r="Y615" s="58"/>
      <c r="Z615" s="58"/>
    </row>
    <row r="616" spans="16:26" ht="14.4" hidden="1" x14ac:dyDescent="0.3">
      <c r="P616" s="58"/>
      <c r="Q616" s="58"/>
      <c r="R616" s="58"/>
      <c r="S616" s="58"/>
      <c r="T616" s="58"/>
      <c r="U616" s="58"/>
      <c r="V616" s="58"/>
      <c r="W616" s="58"/>
      <c r="X616" s="58"/>
      <c r="Y616" s="58"/>
      <c r="Z616" s="58"/>
    </row>
    <row r="617" spans="16:26" ht="14.4" hidden="1" x14ac:dyDescent="0.3">
      <c r="P617" s="58"/>
      <c r="Q617" s="58"/>
      <c r="R617" s="58"/>
      <c r="S617" s="58"/>
      <c r="T617" s="58"/>
      <c r="U617" s="58"/>
      <c r="V617" s="58"/>
      <c r="W617" s="58"/>
      <c r="X617" s="58"/>
      <c r="Y617" s="58"/>
      <c r="Z617" s="58"/>
    </row>
    <row r="618" spans="16:26" ht="14.4" hidden="1" x14ac:dyDescent="0.3">
      <c r="P618" s="58"/>
      <c r="Q618" s="58"/>
      <c r="R618" s="58"/>
      <c r="S618" s="58"/>
      <c r="T618" s="58"/>
      <c r="U618" s="58"/>
      <c r="V618" s="58"/>
      <c r="W618" s="58"/>
      <c r="X618" s="58"/>
      <c r="Y618" s="58"/>
      <c r="Z618" s="58"/>
    </row>
    <row r="619" spans="16:26" ht="14.4" hidden="1" x14ac:dyDescent="0.3">
      <c r="P619" s="58"/>
      <c r="Q619" s="58"/>
      <c r="R619" s="58"/>
      <c r="S619" s="58"/>
      <c r="T619" s="58"/>
      <c r="U619" s="58"/>
      <c r="V619" s="58"/>
      <c r="W619" s="58"/>
      <c r="X619" s="58"/>
      <c r="Y619" s="58"/>
      <c r="Z619" s="58"/>
    </row>
    <row r="620" spans="16:26" ht="14.4" hidden="1" x14ac:dyDescent="0.3">
      <c r="P620" s="58"/>
      <c r="Q620" s="58"/>
      <c r="R620" s="58"/>
      <c r="S620" s="58"/>
      <c r="T620" s="58"/>
      <c r="U620" s="58"/>
      <c r="V620" s="58"/>
      <c r="W620" s="58"/>
      <c r="X620" s="58"/>
      <c r="Y620" s="58"/>
      <c r="Z620" s="58"/>
    </row>
    <row r="621" spans="16:26" ht="14.4" hidden="1" x14ac:dyDescent="0.3">
      <c r="P621" s="58"/>
      <c r="Q621" s="58"/>
      <c r="R621" s="58"/>
      <c r="S621" s="58"/>
      <c r="T621" s="58"/>
      <c r="U621" s="58"/>
      <c r="V621" s="58"/>
      <c r="W621" s="58"/>
      <c r="X621" s="58"/>
      <c r="Y621" s="58"/>
      <c r="Z621" s="58"/>
    </row>
    <row r="622" spans="16:26" ht="14.4" hidden="1" x14ac:dyDescent="0.3">
      <c r="P622" s="58"/>
      <c r="Q622" s="58"/>
      <c r="R622" s="58"/>
      <c r="S622" s="58"/>
      <c r="T622" s="58"/>
      <c r="U622" s="58"/>
      <c r="V622" s="58"/>
      <c r="W622" s="58"/>
      <c r="X622" s="58"/>
      <c r="Y622" s="58"/>
      <c r="Z622" s="58"/>
    </row>
    <row r="623" spans="16:26" ht="14.4" hidden="1" x14ac:dyDescent="0.3">
      <c r="P623" s="58"/>
      <c r="Q623" s="58"/>
      <c r="R623" s="58"/>
      <c r="S623" s="58"/>
      <c r="T623" s="58"/>
      <c r="U623" s="58"/>
      <c r="V623" s="58"/>
      <c r="W623" s="58"/>
      <c r="X623" s="58"/>
      <c r="Y623" s="58"/>
      <c r="Z623" s="58"/>
    </row>
    <row r="624" spans="16:26" ht="14.4" hidden="1" x14ac:dyDescent="0.3">
      <c r="P624" s="58"/>
      <c r="Q624" s="58"/>
      <c r="R624" s="58"/>
      <c r="S624" s="58"/>
      <c r="T624" s="58"/>
      <c r="U624" s="58"/>
      <c r="V624" s="58"/>
      <c r="W624" s="58"/>
      <c r="X624" s="58"/>
      <c r="Y624" s="58"/>
      <c r="Z624" s="58"/>
    </row>
    <row r="625" spans="16:26" ht="14.4" hidden="1" x14ac:dyDescent="0.3">
      <c r="P625" s="58"/>
      <c r="Q625" s="58"/>
      <c r="R625" s="58"/>
      <c r="S625" s="58"/>
      <c r="T625" s="58"/>
      <c r="U625" s="58"/>
      <c r="V625" s="58"/>
      <c r="W625" s="58"/>
      <c r="X625" s="58"/>
      <c r="Y625" s="58"/>
      <c r="Z625" s="58"/>
    </row>
    <row r="626" spans="16:26" ht="14.4" hidden="1" x14ac:dyDescent="0.3">
      <c r="P626" s="58"/>
      <c r="Q626" s="58"/>
      <c r="R626" s="58"/>
      <c r="S626" s="58"/>
      <c r="T626" s="58"/>
      <c r="U626" s="58"/>
      <c r="V626" s="58"/>
      <c r="W626" s="58"/>
      <c r="X626" s="58"/>
      <c r="Y626" s="58"/>
      <c r="Z626" s="58"/>
    </row>
    <row r="627" spans="16:26" ht="14.4" hidden="1" x14ac:dyDescent="0.3">
      <c r="P627" s="58"/>
      <c r="Q627" s="58"/>
      <c r="R627" s="58"/>
      <c r="S627" s="58"/>
      <c r="T627" s="58"/>
      <c r="U627" s="58"/>
      <c r="V627" s="58"/>
      <c r="W627" s="58"/>
      <c r="X627" s="58"/>
      <c r="Y627" s="58"/>
      <c r="Z627" s="58"/>
    </row>
    <row r="628" spans="16:26" ht="14.4" hidden="1" x14ac:dyDescent="0.3">
      <c r="P628" s="58"/>
      <c r="Q628" s="58"/>
      <c r="R628" s="58"/>
      <c r="S628" s="58"/>
      <c r="T628" s="58"/>
      <c r="U628" s="58"/>
      <c r="V628" s="58"/>
      <c r="W628" s="58"/>
      <c r="X628" s="58"/>
      <c r="Y628" s="58"/>
      <c r="Z628" s="58"/>
    </row>
    <row r="629" spans="16:26" ht="14.4" hidden="1" x14ac:dyDescent="0.3">
      <c r="P629" s="58"/>
      <c r="Q629" s="58"/>
      <c r="R629" s="58"/>
      <c r="S629" s="58"/>
      <c r="T629" s="58"/>
      <c r="U629" s="58"/>
      <c r="V629" s="58"/>
      <c r="W629" s="58"/>
      <c r="X629" s="58"/>
      <c r="Y629" s="58"/>
      <c r="Z629" s="58"/>
    </row>
    <row r="630" spans="16:26" ht="14.4" hidden="1" x14ac:dyDescent="0.3">
      <c r="P630" s="58"/>
      <c r="Q630" s="58"/>
      <c r="R630" s="58"/>
      <c r="S630" s="58"/>
      <c r="T630" s="58"/>
      <c r="U630" s="58"/>
      <c r="V630" s="58"/>
      <c r="W630" s="58"/>
      <c r="X630" s="58"/>
      <c r="Y630" s="58"/>
      <c r="Z630" s="58"/>
    </row>
    <row r="631" spans="16:26" ht="14.4" hidden="1" x14ac:dyDescent="0.3">
      <c r="P631" s="58"/>
      <c r="Q631" s="58"/>
      <c r="R631" s="58"/>
      <c r="S631" s="58"/>
      <c r="T631" s="58"/>
      <c r="U631" s="58"/>
      <c r="V631" s="58"/>
      <c r="W631" s="58"/>
      <c r="X631" s="58"/>
      <c r="Y631" s="58"/>
      <c r="Z631" s="58"/>
    </row>
    <row r="632" spans="16:26" ht="14.4" hidden="1" x14ac:dyDescent="0.3">
      <c r="P632" s="58"/>
      <c r="Q632" s="58"/>
      <c r="R632" s="58"/>
      <c r="S632" s="58"/>
      <c r="T632" s="58"/>
      <c r="U632" s="58"/>
      <c r="V632" s="58"/>
      <c r="W632" s="58"/>
      <c r="X632" s="58"/>
      <c r="Y632" s="58"/>
      <c r="Z632" s="58"/>
    </row>
    <row r="633" spans="16:26" ht="14.4" hidden="1" x14ac:dyDescent="0.3">
      <c r="P633" s="58"/>
      <c r="Q633" s="58"/>
      <c r="R633" s="58"/>
      <c r="S633" s="58"/>
      <c r="T633" s="58"/>
      <c r="U633" s="58"/>
      <c r="V633" s="58"/>
      <c r="W633" s="58"/>
      <c r="X633" s="58"/>
      <c r="Y633" s="58"/>
      <c r="Z633" s="58"/>
    </row>
    <row r="634" spans="16:26" ht="14.4" hidden="1" x14ac:dyDescent="0.3">
      <c r="P634" s="58"/>
      <c r="Q634" s="58"/>
      <c r="R634" s="58"/>
      <c r="S634" s="58"/>
      <c r="T634" s="58"/>
      <c r="U634" s="58"/>
      <c r="V634" s="58"/>
      <c r="W634" s="58"/>
      <c r="X634" s="58"/>
      <c r="Y634" s="58"/>
      <c r="Z634" s="58"/>
    </row>
    <row r="635" spans="16:26" ht="14.4" hidden="1" x14ac:dyDescent="0.3">
      <c r="P635" s="58"/>
      <c r="Q635" s="58"/>
      <c r="R635" s="58"/>
      <c r="S635" s="58"/>
      <c r="T635" s="58"/>
      <c r="U635" s="58"/>
      <c r="V635" s="58"/>
      <c r="W635" s="58"/>
      <c r="X635" s="58"/>
      <c r="Y635" s="58"/>
      <c r="Z635" s="58"/>
    </row>
    <row r="636" spans="16:26" ht="14.4" hidden="1" x14ac:dyDescent="0.3">
      <c r="P636" s="58"/>
      <c r="Q636" s="58"/>
      <c r="R636" s="58"/>
      <c r="S636" s="58"/>
      <c r="T636" s="58"/>
      <c r="U636" s="58"/>
      <c r="V636" s="58"/>
      <c r="W636" s="58"/>
      <c r="X636" s="58"/>
      <c r="Y636" s="58"/>
      <c r="Z636" s="58"/>
    </row>
    <row r="637" spans="16:26" ht="14.4" hidden="1" x14ac:dyDescent="0.3">
      <c r="P637" s="58"/>
      <c r="Q637" s="58"/>
      <c r="R637" s="58"/>
      <c r="S637" s="58"/>
      <c r="T637" s="58"/>
      <c r="U637" s="58"/>
      <c r="V637" s="58"/>
      <c r="W637" s="58"/>
      <c r="X637" s="58"/>
      <c r="Y637" s="58"/>
      <c r="Z637" s="58"/>
    </row>
    <row r="638" spans="16:26" ht="14.4" hidden="1" x14ac:dyDescent="0.3">
      <c r="P638" s="58"/>
      <c r="Q638" s="58"/>
      <c r="R638" s="58"/>
      <c r="S638" s="58"/>
      <c r="T638" s="58"/>
      <c r="U638" s="58"/>
      <c r="V638" s="58"/>
      <c r="W638" s="58"/>
      <c r="X638" s="58"/>
      <c r="Y638" s="58"/>
      <c r="Z638" s="58"/>
    </row>
    <row r="639" spans="16:26" ht="14.4" hidden="1" x14ac:dyDescent="0.3">
      <c r="P639" s="58"/>
      <c r="Q639" s="58"/>
      <c r="R639" s="58"/>
      <c r="S639" s="58"/>
      <c r="T639" s="58"/>
      <c r="U639" s="58"/>
      <c r="V639" s="58"/>
      <c r="W639" s="58"/>
      <c r="X639" s="58"/>
      <c r="Y639" s="58"/>
      <c r="Z639" s="58"/>
    </row>
    <row r="640" spans="16:26" ht="14.4" hidden="1" x14ac:dyDescent="0.3">
      <c r="P640" s="58"/>
      <c r="Q640" s="58"/>
      <c r="R640" s="58"/>
      <c r="S640" s="58"/>
      <c r="T640" s="58"/>
      <c r="U640" s="58"/>
      <c r="V640" s="58"/>
      <c r="W640" s="58"/>
      <c r="X640" s="58"/>
      <c r="Y640" s="58"/>
      <c r="Z640" s="58"/>
    </row>
    <row r="641" spans="16:26" ht="14.4" hidden="1" x14ac:dyDescent="0.3">
      <c r="P641" s="58"/>
      <c r="Q641" s="58"/>
      <c r="R641" s="58"/>
      <c r="S641" s="58"/>
      <c r="T641" s="58"/>
      <c r="U641" s="58"/>
      <c r="V641" s="58"/>
      <c r="W641" s="58"/>
      <c r="X641" s="58"/>
      <c r="Y641" s="58"/>
      <c r="Z641" s="58"/>
    </row>
    <row r="642" spans="16:26" ht="14.4" hidden="1" x14ac:dyDescent="0.3">
      <c r="P642" s="58"/>
      <c r="Q642" s="58"/>
      <c r="R642" s="58"/>
      <c r="S642" s="58"/>
      <c r="T642" s="58"/>
      <c r="U642" s="58"/>
      <c r="V642" s="58"/>
      <c r="W642" s="58"/>
      <c r="X642" s="58"/>
      <c r="Y642" s="58"/>
      <c r="Z642" s="58"/>
    </row>
    <row r="643" spans="16:26" ht="14.4" hidden="1" x14ac:dyDescent="0.3">
      <c r="P643" s="58"/>
      <c r="Q643" s="58"/>
      <c r="R643" s="58"/>
      <c r="S643" s="58"/>
      <c r="T643" s="58"/>
      <c r="U643" s="58"/>
      <c r="V643" s="58"/>
      <c r="W643" s="58"/>
      <c r="X643" s="58"/>
      <c r="Y643" s="58"/>
      <c r="Z643" s="58"/>
    </row>
    <row r="644" spans="16:26" ht="14.4" hidden="1" x14ac:dyDescent="0.3">
      <c r="P644" s="58"/>
      <c r="Q644" s="58"/>
      <c r="R644" s="58"/>
      <c r="S644" s="58"/>
      <c r="T644" s="58"/>
      <c r="U644" s="58"/>
      <c r="V644" s="58"/>
      <c r="W644" s="58"/>
      <c r="X644" s="58"/>
      <c r="Y644" s="58"/>
      <c r="Z644" s="58"/>
    </row>
    <row r="645" spans="16:26" ht="14.4" hidden="1" x14ac:dyDescent="0.3">
      <c r="P645" s="58"/>
      <c r="Q645" s="58"/>
      <c r="R645" s="58"/>
      <c r="S645" s="58"/>
      <c r="T645" s="58"/>
      <c r="U645" s="58"/>
      <c r="V645" s="58"/>
      <c r="W645" s="58"/>
      <c r="X645" s="58"/>
      <c r="Y645" s="58"/>
      <c r="Z645" s="58"/>
    </row>
    <row r="646" spans="16:26" ht="14.4" hidden="1" x14ac:dyDescent="0.3">
      <c r="P646" s="58"/>
      <c r="Q646" s="58"/>
      <c r="R646" s="58"/>
      <c r="S646" s="58"/>
      <c r="T646" s="58"/>
      <c r="U646" s="58"/>
      <c r="V646" s="58"/>
      <c r="W646" s="58"/>
      <c r="X646" s="58"/>
      <c r="Y646" s="58"/>
      <c r="Z646" s="58"/>
    </row>
    <row r="647" spans="16:26" ht="14.4" hidden="1" x14ac:dyDescent="0.3">
      <c r="P647" s="58"/>
      <c r="Q647" s="58"/>
      <c r="R647" s="58"/>
      <c r="S647" s="58"/>
      <c r="T647" s="58"/>
      <c r="U647" s="58"/>
      <c r="V647" s="58"/>
      <c r="W647" s="58"/>
      <c r="X647" s="58"/>
      <c r="Y647" s="58"/>
      <c r="Z647" s="58"/>
    </row>
    <row r="648" spans="16:26" ht="14.4" hidden="1" x14ac:dyDescent="0.3">
      <c r="P648" s="58"/>
      <c r="Q648" s="58"/>
      <c r="R648" s="58"/>
      <c r="S648" s="58"/>
      <c r="T648" s="58"/>
      <c r="U648" s="58"/>
      <c r="V648" s="58"/>
      <c r="W648" s="58"/>
      <c r="X648" s="58"/>
      <c r="Y648" s="58"/>
      <c r="Z648" s="58"/>
    </row>
    <row r="649" spans="16:26" ht="14.4" hidden="1" x14ac:dyDescent="0.3">
      <c r="P649" s="58"/>
      <c r="Q649" s="58"/>
      <c r="R649" s="58"/>
      <c r="S649" s="58"/>
      <c r="T649" s="58"/>
      <c r="U649" s="58"/>
      <c r="V649" s="58"/>
      <c r="W649" s="58"/>
      <c r="X649" s="58"/>
      <c r="Y649" s="58"/>
      <c r="Z649" s="58"/>
    </row>
    <row r="650" spans="16:26" ht="14.4" hidden="1" x14ac:dyDescent="0.3">
      <c r="P650" s="58"/>
      <c r="Q650" s="58"/>
      <c r="R650" s="58"/>
      <c r="S650" s="58"/>
      <c r="T650" s="58"/>
      <c r="U650" s="58"/>
      <c r="V650" s="58"/>
      <c r="W650" s="58"/>
      <c r="X650" s="58"/>
      <c r="Y650" s="58"/>
      <c r="Z650" s="58"/>
    </row>
    <row r="651" spans="16:26" ht="14.4" hidden="1" x14ac:dyDescent="0.3">
      <c r="P651" s="58"/>
      <c r="Q651" s="58"/>
      <c r="R651" s="58"/>
      <c r="S651" s="58"/>
      <c r="T651" s="58"/>
      <c r="U651" s="58"/>
      <c r="V651" s="58"/>
      <c r="W651" s="58"/>
      <c r="X651" s="58"/>
      <c r="Y651" s="58"/>
      <c r="Z651" s="58"/>
    </row>
    <row r="652" spans="16:26" ht="14.4" hidden="1" x14ac:dyDescent="0.3">
      <c r="P652" s="58"/>
      <c r="Q652" s="58"/>
      <c r="R652" s="58"/>
      <c r="S652" s="58"/>
      <c r="T652" s="58"/>
      <c r="U652" s="58"/>
      <c r="V652" s="58"/>
      <c r="W652" s="58"/>
      <c r="X652" s="58"/>
      <c r="Y652" s="58"/>
      <c r="Z652" s="58"/>
    </row>
    <row r="653" spans="16:26" ht="14.4" hidden="1" x14ac:dyDescent="0.3">
      <c r="P653" s="58"/>
      <c r="Q653" s="58"/>
      <c r="R653" s="58"/>
      <c r="S653" s="58"/>
      <c r="T653" s="58"/>
      <c r="U653" s="58"/>
      <c r="V653" s="58"/>
      <c r="W653" s="58"/>
      <c r="X653" s="58"/>
      <c r="Y653" s="58"/>
      <c r="Z653" s="58"/>
    </row>
    <row r="654" spans="16:26" ht="14.4" hidden="1" x14ac:dyDescent="0.3">
      <c r="P654" s="58"/>
      <c r="Q654" s="58"/>
      <c r="R654" s="58"/>
      <c r="S654" s="58"/>
      <c r="T654" s="58"/>
      <c r="U654" s="58"/>
      <c r="V654" s="58"/>
      <c r="W654" s="58"/>
      <c r="X654" s="58"/>
      <c r="Y654" s="58"/>
      <c r="Z654" s="58"/>
    </row>
    <row r="655" spans="16:26" ht="14.4" hidden="1" x14ac:dyDescent="0.3">
      <c r="P655" s="58"/>
      <c r="Q655" s="58"/>
      <c r="R655" s="58"/>
      <c r="S655" s="58"/>
      <c r="T655" s="58"/>
      <c r="U655" s="58"/>
      <c r="V655" s="58"/>
      <c r="W655" s="58"/>
      <c r="X655" s="58"/>
      <c r="Y655" s="58"/>
      <c r="Z655" s="58"/>
    </row>
    <row r="656" spans="16:26" ht="14.4" hidden="1" x14ac:dyDescent="0.3">
      <c r="P656" s="58"/>
      <c r="Q656" s="58"/>
      <c r="R656" s="58"/>
      <c r="S656" s="58"/>
      <c r="T656" s="58"/>
      <c r="U656" s="58"/>
      <c r="V656" s="58"/>
      <c r="W656" s="58"/>
      <c r="X656" s="58"/>
      <c r="Y656" s="58"/>
      <c r="Z656" s="58"/>
    </row>
    <row r="657" spans="16:26" ht="14.4" hidden="1" x14ac:dyDescent="0.3">
      <c r="P657" s="58"/>
      <c r="Q657" s="58"/>
      <c r="R657" s="58"/>
      <c r="S657" s="58"/>
      <c r="T657" s="58"/>
      <c r="U657" s="58"/>
      <c r="V657" s="58"/>
      <c r="W657" s="58"/>
      <c r="X657" s="58"/>
      <c r="Y657" s="58"/>
      <c r="Z657" s="58"/>
    </row>
    <row r="658" spans="16:26" ht="14.4" hidden="1" x14ac:dyDescent="0.3">
      <c r="P658" s="58"/>
      <c r="Q658" s="58"/>
      <c r="R658" s="58"/>
      <c r="S658" s="58"/>
      <c r="T658" s="58"/>
      <c r="U658" s="58"/>
      <c r="V658" s="58"/>
      <c r="W658" s="58"/>
      <c r="X658" s="58"/>
      <c r="Y658" s="58"/>
      <c r="Z658" s="58"/>
    </row>
    <row r="659" spans="16:26" ht="14.4" hidden="1" x14ac:dyDescent="0.3">
      <c r="P659" s="58"/>
      <c r="Q659" s="58"/>
      <c r="R659" s="58"/>
      <c r="S659" s="58"/>
      <c r="T659" s="58"/>
      <c r="U659" s="58"/>
      <c r="V659" s="58"/>
      <c r="W659" s="58"/>
      <c r="X659" s="58"/>
      <c r="Y659" s="58"/>
      <c r="Z659" s="58"/>
    </row>
    <row r="660" spans="16:26" ht="14.4" hidden="1" x14ac:dyDescent="0.3">
      <c r="P660" s="58"/>
      <c r="Q660" s="58"/>
      <c r="R660" s="58"/>
      <c r="S660" s="58"/>
      <c r="T660" s="58"/>
      <c r="U660" s="58"/>
      <c r="V660" s="58"/>
      <c r="W660" s="58"/>
      <c r="X660" s="58"/>
      <c r="Y660" s="58"/>
      <c r="Z660" s="58"/>
    </row>
    <row r="661" spans="16:26" ht="14.4" hidden="1" x14ac:dyDescent="0.3">
      <c r="P661" s="58"/>
      <c r="Q661" s="58"/>
      <c r="R661" s="58"/>
      <c r="S661" s="58"/>
      <c r="T661" s="58"/>
      <c r="U661" s="58"/>
      <c r="V661" s="58"/>
      <c r="W661" s="58"/>
      <c r="X661" s="58"/>
      <c r="Y661" s="58"/>
      <c r="Z661" s="58"/>
    </row>
    <row r="662" spans="16:26" ht="14.4" hidden="1" x14ac:dyDescent="0.3">
      <c r="P662" s="58"/>
      <c r="Q662" s="58"/>
      <c r="R662" s="58"/>
      <c r="S662" s="58"/>
      <c r="T662" s="58"/>
      <c r="U662" s="58"/>
      <c r="V662" s="58"/>
      <c r="W662" s="58"/>
      <c r="X662" s="58"/>
      <c r="Y662" s="58"/>
      <c r="Z662" s="58"/>
    </row>
    <row r="663" spans="16:26" ht="14.4" hidden="1" x14ac:dyDescent="0.3">
      <c r="P663" s="58"/>
      <c r="Q663" s="58"/>
      <c r="R663" s="58"/>
      <c r="S663" s="58"/>
      <c r="T663" s="58"/>
      <c r="U663" s="58"/>
      <c r="V663" s="58"/>
      <c r="W663" s="58"/>
      <c r="X663" s="58"/>
      <c r="Y663" s="58"/>
      <c r="Z663" s="58"/>
    </row>
    <row r="664" spans="16:26" ht="14.4" hidden="1" x14ac:dyDescent="0.3">
      <c r="P664" s="58"/>
      <c r="Q664" s="58"/>
      <c r="R664" s="58"/>
      <c r="S664" s="58"/>
      <c r="T664" s="58"/>
      <c r="U664" s="58"/>
      <c r="V664" s="58"/>
      <c r="W664" s="58"/>
      <c r="X664" s="58"/>
      <c r="Y664" s="58"/>
      <c r="Z664" s="58"/>
    </row>
    <row r="665" spans="16:26" ht="14.4" hidden="1" x14ac:dyDescent="0.3">
      <c r="P665" s="58"/>
      <c r="Q665" s="58"/>
      <c r="R665" s="58"/>
      <c r="S665" s="58"/>
      <c r="T665" s="58"/>
      <c r="U665" s="58"/>
      <c r="V665" s="58"/>
      <c r="W665" s="58"/>
      <c r="X665" s="58"/>
      <c r="Y665" s="58"/>
      <c r="Z665" s="58"/>
    </row>
    <row r="666" spans="16:26" ht="14.4" hidden="1" x14ac:dyDescent="0.3">
      <c r="P666" s="58"/>
      <c r="Q666" s="58"/>
      <c r="R666" s="58"/>
      <c r="S666" s="58"/>
      <c r="T666" s="58"/>
      <c r="U666" s="58"/>
      <c r="V666" s="58"/>
      <c r="W666" s="58"/>
      <c r="X666" s="58"/>
      <c r="Y666" s="58"/>
      <c r="Z666" s="58"/>
    </row>
    <row r="667" spans="16:26" ht="14.4" hidden="1" x14ac:dyDescent="0.3">
      <c r="P667" s="58"/>
      <c r="Q667" s="58"/>
      <c r="R667" s="58"/>
      <c r="S667" s="58"/>
      <c r="T667" s="58"/>
      <c r="U667" s="58"/>
      <c r="V667" s="58"/>
      <c r="W667" s="58"/>
      <c r="X667" s="58"/>
      <c r="Y667" s="58"/>
      <c r="Z667" s="58"/>
    </row>
    <row r="668" spans="16:26" ht="14.4" hidden="1" x14ac:dyDescent="0.3">
      <c r="P668" s="58"/>
      <c r="Q668" s="58"/>
      <c r="R668" s="58"/>
      <c r="S668" s="58"/>
      <c r="T668" s="58"/>
      <c r="U668" s="58"/>
      <c r="V668" s="58"/>
      <c r="W668" s="58"/>
      <c r="X668" s="58"/>
      <c r="Y668" s="58"/>
      <c r="Z668" s="58"/>
    </row>
    <row r="669" spans="16:26" ht="14.4" hidden="1" x14ac:dyDescent="0.3">
      <c r="P669" s="58"/>
      <c r="Q669" s="58"/>
      <c r="R669" s="58"/>
      <c r="S669" s="58"/>
      <c r="T669" s="58"/>
      <c r="U669" s="58"/>
      <c r="V669" s="58"/>
      <c r="W669" s="58"/>
      <c r="X669" s="58"/>
      <c r="Y669" s="58"/>
      <c r="Z669" s="58"/>
    </row>
    <row r="670" spans="16:26" ht="14.4" hidden="1" x14ac:dyDescent="0.3">
      <c r="P670" s="58"/>
      <c r="Q670" s="58"/>
      <c r="R670" s="58"/>
      <c r="S670" s="58"/>
      <c r="T670" s="58"/>
      <c r="U670" s="58"/>
      <c r="V670" s="58"/>
      <c r="W670" s="58"/>
      <c r="X670" s="58"/>
      <c r="Y670" s="58"/>
      <c r="Z670" s="58"/>
    </row>
    <row r="671" spans="16:26" ht="14.4" hidden="1" x14ac:dyDescent="0.3">
      <c r="P671" s="58"/>
      <c r="Q671" s="58"/>
      <c r="R671" s="58"/>
      <c r="S671" s="58"/>
      <c r="T671" s="58"/>
      <c r="U671" s="58"/>
      <c r="V671" s="58"/>
      <c r="W671" s="58"/>
      <c r="X671" s="58"/>
      <c r="Y671" s="58"/>
      <c r="Z671" s="58"/>
    </row>
    <row r="672" spans="16:26" ht="14.4" hidden="1" x14ac:dyDescent="0.3">
      <c r="P672" s="58"/>
      <c r="Q672" s="58"/>
      <c r="R672" s="58"/>
      <c r="S672" s="58"/>
      <c r="T672" s="58"/>
      <c r="U672" s="58"/>
      <c r="V672" s="58"/>
      <c r="W672" s="58"/>
      <c r="X672" s="58"/>
      <c r="Y672" s="58"/>
      <c r="Z672" s="58"/>
    </row>
    <row r="673" spans="16:26" ht="14.4" hidden="1" x14ac:dyDescent="0.3">
      <c r="P673" s="58"/>
      <c r="Q673" s="58"/>
      <c r="R673" s="58"/>
      <c r="S673" s="58"/>
      <c r="T673" s="58"/>
      <c r="U673" s="58"/>
      <c r="V673" s="58"/>
      <c r="W673" s="58"/>
      <c r="X673" s="58"/>
      <c r="Y673" s="58"/>
      <c r="Z673" s="58"/>
    </row>
    <row r="674" spans="16:26" ht="14.4" hidden="1" x14ac:dyDescent="0.3">
      <c r="P674" s="58"/>
      <c r="Q674" s="58"/>
      <c r="R674" s="58"/>
      <c r="S674" s="58"/>
      <c r="T674" s="58"/>
      <c r="U674" s="58"/>
      <c r="V674" s="58"/>
      <c r="W674" s="58"/>
      <c r="X674" s="58"/>
      <c r="Y674" s="58"/>
      <c r="Z674" s="58"/>
    </row>
    <row r="675" spans="16:26" ht="14.4" hidden="1" x14ac:dyDescent="0.3">
      <c r="P675" s="58"/>
      <c r="Q675" s="58"/>
      <c r="R675" s="58"/>
      <c r="S675" s="58"/>
      <c r="T675" s="58"/>
      <c r="U675" s="58"/>
      <c r="V675" s="58"/>
      <c r="W675" s="58"/>
      <c r="X675" s="58"/>
      <c r="Y675" s="58"/>
      <c r="Z675" s="58"/>
    </row>
    <row r="676" spans="16:26" ht="14.4" hidden="1" x14ac:dyDescent="0.3">
      <c r="P676" s="58"/>
      <c r="Q676" s="58"/>
      <c r="R676" s="58"/>
      <c r="S676" s="58"/>
      <c r="T676" s="58"/>
      <c r="U676" s="58"/>
      <c r="V676" s="58"/>
      <c r="W676" s="58"/>
      <c r="X676" s="58"/>
      <c r="Y676" s="58"/>
      <c r="Z676" s="58"/>
    </row>
    <row r="677" spans="16:26" ht="14.4" hidden="1" x14ac:dyDescent="0.3">
      <c r="P677" s="58"/>
      <c r="Q677" s="58"/>
      <c r="R677" s="58"/>
      <c r="S677" s="58"/>
      <c r="T677" s="58"/>
      <c r="U677" s="58"/>
      <c r="V677" s="58"/>
      <c r="W677" s="58"/>
      <c r="X677" s="58"/>
      <c r="Y677" s="58"/>
      <c r="Z677" s="58"/>
    </row>
    <row r="678" spans="16:26" ht="14.4" hidden="1" x14ac:dyDescent="0.3">
      <c r="P678" s="58"/>
      <c r="Q678" s="58"/>
      <c r="R678" s="58"/>
      <c r="S678" s="58"/>
      <c r="T678" s="58"/>
      <c r="U678" s="58"/>
      <c r="V678" s="58"/>
      <c r="W678" s="58"/>
      <c r="X678" s="58"/>
      <c r="Y678" s="58"/>
      <c r="Z678" s="58"/>
    </row>
    <row r="679" spans="16:26" ht="14.4" hidden="1" x14ac:dyDescent="0.3">
      <c r="P679" s="58"/>
      <c r="Q679" s="58"/>
      <c r="R679" s="58"/>
      <c r="S679" s="58"/>
      <c r="T679" s="58"/>
      <c r="U679" s="58"/>
      <c r="V679" s="58"/>
      <c r="W679" s="58"/>
      <c r="X679" s="58"/>
      <c r="Y679" s="58"/>
      <c r="Z679" s="58"/>
    </row>
    <row r="680" spans="16:26" ht="14.4" hidden="1" x14ac:dyDescent="0.3">
      <c r="P680" s="58"/>
      <c r="Q680" s="58"/>
      <c r="R680" s="58"/>
      <c r="S680" s="58"/>
      <c r="T680" s="58"/>
      <c r="U680" s="58"/>
      <c r="V680" s="58"/>
      <c r="W680" s="58"/>
      <c r="X680" s="58"/>
      <c r="Y680" s="58"/>
      <c r="Z680" s="58"/>
    </row>
    <row r="681" spans="16:26" ht="14.4" hidden="1" x14ac:dyDescent="0.3">
      <c r="P681" s="58"/>
      <c r="Q681" s="58"/>
      <c r="R681" s="58"/>
      <c r="S681" s="58"/>
      <c r="T681" s="58"/>
      <c r="U681" s="58"/>
      <c r="V681" s="58"/>
      <c r="W681" s="58"/>
      <c r="X681" s="58"/>
      <c r="Y681" s="58"/>
      <c r="Z681" s="58"/>
    </row>
    <row r="682" spans="16:26" ht="14.4" hidden="1" x14ac:dyDescent="0.3">
      <c r="P682" s="58"/>
      <c r="Q682" s="58"/>
      <c r="R682" s="58"/>
      <c r="S682" s="58"/>
      <c r="T682" s="58"/>
      <c r="U682" s="58"/>
      <c r="V682" s="58"/>
      <c r="W682" s="58"/>
      <c r="X682" s="58"/>
      <c r="Y682" s="58"/>
      <c r="Z682" s="58"/>
    </row>
    <row r="683" spans="16:26" ht="14.4" hidden="1" x14ac:dyDescent="0.3">
      <c r="P683" s="58"/>
      <c r="Q683" s="58"/>
      <c r="R683" s="58"/>
      <c r="S683" s="58"/>
      <c r="T683" s="58"/>
      <c r="U683" s="58"/>
      <c r="V683" s="58"/>
      <c r="W683" s="58"/>
      <c r="X683" s="58"/>
      <c r="Y683" s="58"/>
      <c r="Z683" s="58"/>
    </row>
    <row r="684" spans="16:26" ht="14.4" hidden="1" x14ac:dyDescent="0.3">
      <c r="P684" s="58"/>
      <c r="Q684" s="58"/>
      <c r="R684" s="58"/>
      <c r="S684" s="58"/>
      <c r="T684" s="58"/>
      <c r="U684" s="58"/>
      <c r="V684" s="58"/>
      <c r="W684" s="58"/>
      <c r="X684" s="58"/>
      <c r="Y684" s="58"/>
      <c r="Z684" s="58"/>
    </row>
    <row r="685" spans="16:26" ht="14.4" hidden="1" x14ac:dyDescent="0.3">
      <c r="P685" s="58"/>
      <c r="Q685" s="58"/>
      <c r="R685" s="58"/>
      <c r="S685" s="58"/>
      <c r="T685" s="58"/>
      <c r="U685" s="58"/>
      <c r="V685" s="58"/>
      <c r="W685" s="58"/>
      <c r="X685" s="58"/>
      <c r="Y685" s="58"/>
      <c r="Z685" s="58"/>
    </row>
    <row r="686" spans="16:26" ht="14.4" hidden="1" x14ac:dyDescent="0.3">
      <c r="P686" s="58"/>
      <c r="Q686" s="58"/>
      <c r="R686" s="58"/>
      <c r="S686" s="58"/>
      <c r="T686" s="58"/>
      <c r="U686" s="58"/>
      <c r="V686" s="58"/>
      <c r="W686" s="58"/>
      <c r="X686" s="58"/>
      <c r="Y686" s="58"/>
      <c r="Z686" s="58"/>
    </row>
    <row r="687" spans="16:26" ht="14.4" hidden="1" x14ac:dyDescent="0.3">
      <c r="P687" s="58"/>
      <c r="Q687" s="58"/>
      <c r="R687" s="58"/>
      <c r="S687" s="58"/>
      <c r="T687" s="58"/>
      <c r="U687" s="58"/>
      <c r="V687" s="58"/>
      <c r="W687" s="58"/>
      <c r="X687" s="58"/>
      <c r="Y687" s="58"/>
      <c r="Z687" s="58"/>
    </row>
    <row r="688" spans="16:26" ht="14.4" hidden="1" x14ac:dyDescent="0.3">
      <c r="P688" s="58"/>
      <c r="Q688" s="58"/>
      <c r="R688" s="58"/>
      <c r="S688" s="58"/>
      <c r="T688" s="58"/>
      <c r="U688" s="58"/>
      <c r="V688" s="58"/>
      <c r="W688" s="58"/>
      <c r="X688" s="58"/>
      <c r="Y688" s="58"/>
      <c r="Z688" s="58"/>
    </row>
    <row r="689" spans="16:26" ht="14.4" hidden="1" x14ac:dyDescent="0.3">
      <c r="P689" s="58"/>
      <c r="Q689" s="58"/>
      <c r="R689" s="58"/>
      <c r="S689" s="58"/>
      <c r="T689" s="58"/>
      <c r="U689" s="58"/>
      <c r="V689" s="58"/>
      <c r="W689" s="58"/>
      <c r="X689" s="58"/>
      <c r="Y689" s="58"/>
      <c r="Z689" s="58"/>
    </row>
    <row r="690" spans="16:26" ht="14.4" hidden="1" x14ac:dyDescent="0.3">
      <c r="P690" s="58"/>
      <c r="Q690" s="58"/>
      <c r="R690" s="58"/>
      <c r="S690" s="58"/>
      <c r="T690" s="58"/>
      <c r="U690" s="58"/>
      <c r="V690" s="58"/>
      <c r="W690" s="58"/>
      <c r="X690" s="58"/>
      <c r="Y690" s="58"/>
      <c r="Z690" s="58"/>
    </row>
    <row r="691" spans="16:26" ht="14.4" hidden="1" x14ac:dyDescent="0.3">
      <c r="P691" s="58"/>
      <c r="Q691" s="58"/>
      <c r="R691" s="58"/>
      <c r="S691" s="58"/>
      <c r="T691" s="58"/>
      <c r="U691" s="58"/>
      <c r="V691" s="58"/>
      <c r="W691" s="58"/>
      <c r="X691" s="58"/>
      <c r="Y691" s="58"/>
      <c r="Z691" s="58"/>
    </row>
    <row r="692" spans="16:26" ht="14.4" hidden="1" x14ac:dyDescent="0.3">
      <c r="P692" s="58"/>
      <c r="Q692" s="58"/>
      <c r="R692" s="58"/>
      <c r="S692" s="58"/>
      <c r="T692" s="58"/>
      <c r="U692" s="58"/>
      <c r="V692" s="58"/>
      <c r="W692" s="58"/>
      <c r="X692" s="58"/>
      <c r="Y692" s="58"/>
      <c r="Z692" s="58"/>
    </row>
    <row r="693" spans="16:26" ht="14.4" hidden="1" x14ac:dyDescent="0.3">
      <c r="P693" s="58"/>
      <c r="Q693" s="58"/>
      <c r="R693" s="58"/>
      <c r="S693" s="58"/>
      <c r="T693" s="58"/>
      <c r="U693" s="58"/>
      <c r="V693" s="58"/>
      <c r="W693" s="58"/>
      <c r="X693" s="58"/>
      <c r="Y693" s="58"/>
      <c r="Z693" s="58"/>
    </row>
    <row r="694" spans="16:26" ht="14.4" hidden="1" x14ac:dyDescent="0.3">
      <c r="P694" s="58"/>
      <c r="Q694" s="58"/>
      <c r="R694" s="58"/>
      <c r="S694" s="58"/>
      <c r="T694" s="58"/>
      <c r="U694" s="58"/>
      <c r="V694" s="58"/>
      <c r="W694" s="58"/>
      <c r="X694" s="58"/>
      <c r="Y694" s="58"/>
      <c r="Z694" s="58"/>
    </row>
    <row r="695" spans="16:26" ht="14.4" hidden="1" x14ac:dyDescent="0.3">
      <c r="P695" s="58"/>
      <c r="Q695" s="58"/>
      <c r="R695" s="58"/>
      <c r="S695" s="58"/>
      <c r="T695" s="58"/>
      <c r="U695" s="58"/>
      <c r="V695" s="58"/>
      <c r="W695" s="58"/>
      <c r="X695" s="58"/>
      <c r="Y695" s="58"/>
      <c r="Z695" s="58"/>
    </row>
    <row r="696" spans="16:26" ht="14.4" hidden="1" x14ac:dyDescent="0.3">
      <c r="P696" s="58"/>
      <c r="Q696" s="58"/>
      <c r="R696" s="58"/>
      <c r="S696" s="58"/>
      <c r="T696" s="58"/>
      <c r="U696" s="58"/>
      <c r="V696" s="58"/>
      <c r="W696" s="58"/>
      <c r="X696" s="58"/>
      <c r="Y696" s="58"/>
      <c r="Z696" s="58"/>
    </row>
    <row r="697" spans="16:26" ht="14.4" hidden="1" x14ac:dyDescent="0.3">
      <c r="P697" s="58"/>
      <c r="Q697" s="58"/>
      <c r="R697" s="58"/>
      <c r="S697" s="58"/>
      <c r="T697" s="58"/>
      <c r="U697" s="58"/>
      <c r="V697" s="58"/>
      <c r="W697" s="58"/>
      <c r="X697" s="58"/>
      <c r="Y697" s="58"/>
      <c r="Z697" s="58"/>
    </row>
    <row r="698" spans="16:26" ht="14.4" hidden="1" x14ac:dyDescent="0.3">
      <c r="P698" s="58"/>
      <c r="Q698" s="58"/>
      <c r="R698" s="58"/>
      <c r="S698" s="58"/>
      <c r="T698" s="58"/>
      <c r="U698" s="58"/>
      <c r="V698" s="58"/>
      <c r="W698" s="58"/>
      <c r="X698" s="58"/>
      <c r="Y698" s="58"/>
      <c r="Z698" s="58"/>
    </row>
    <row r="699" spans="16:26" ht="14.4" hidden="1" x14ac:dyDescent="0.3">
      <c r="P699" s="58"/>
      <c r="Q699" s="58"/>
      <c r="R699" s="58"/>
      <c r="S699" s="58"/>
      <c r="T699" s="58"/>
      <c r="U699" s="58"/>
      <c r="V699" s="58"/>
      <c r="W699" s="58"/>
      <c r="X699" s="58"/>
      <c r="Y699" s="58"/>
      <c r="Z699" s="58"/>
    </row>
    <row r="700" spans="16:26" ht="14.4" hidden="1" x14ac:dyDescent="0.3">
      <c r="P700" s="58"/>
      <c r="Q700" s="58"/>
      <c r="R700" s="58"/>
      <c r="S700" s="58"/>
      <c r="T700" s="58"/>
      <c r="U700" s="58"/>
      <c r="V700" s="58"/>
      <c r="W700" s="58"/>
      <c r="X700" s="58"/>
      <c r="Y700" s="58"/>
      <c r="Z700" s="58"/>
    </row>
    <row r="701" spans="16:26" ht="14.4" hidden="1" x14ac:dyDescent="0.3">
      <c r="P701" s="58"/>
      <c r="Q701" s="58"/>
      <c r="R701" s="58"/>
      <c r="S701" s="58"/>
      <c r="T701" s="58"/>
      <c r="U701" s="58"/>
      <c r="V701" s="58"/>
      <c r="W701" s="58"/>
      <c r="X701" s="58"/>
      <c r="Y701" s="58"/>
      <c r="Z701" s="58"/>
    </row>
    <row r="702" spans="16:26" ht="14.4" hidden="1" x14ac:dyDescent="0.3">
      <c r="P702" s="58"/>
      <c r="Q702" s="58"/>
      <c r="R702" s="58"/>
      <c r="S702" s="58"/>
      <c r="T702" s="58"/>
      <c r="U702" s="58"/>
      <c r="V702" s="58"/>
      <c r="W702" s="58"/>
      <c r="X702" s="58"/>
      <c r="Y702" s="58"/>
      <c r="Z702" s="58"/>
    </row>
    <row r="703" spans="16:26" ht="14.4" hidden="1" x14ac:dyDescent="0.3">
      <c r="P703" s="58"/>
      <c r="Q703" s="58"/>
      <c r="R703" s="58"/>
      <c r="S703" s="58"/>
      <c r="T703" s="58"/>
      <c r="U703" s="58"/>
      <c r="V703" s="58"/>
      <c r="W703" s="58"/>
      <c r="X703" s="58"/>
      <c r="Y703" s="58"/>
      <c r="Z703" s="58"/>
    </row>
    <row r="704" spans="16:26" ht="14.4" hidden="1" x14ac:dyDescent="0.3">
      <c r="P704" s="58"/>
      <c r="Q704" s="58"/>
      <c r="R704" s="58"/>
      <c r="S704" s="58"/>
      <c r="T704" s="58"/>
      <c r="U704" s="58"/>
      <c r="V704" s="58"/>
      <c r="W704" s="58"/>
      <c r="X704" s="58"/>
      <c r="Y704" s="58"/>
      <c r="Z704" s="58"/>
    </row>
    <row r="705" spans="16:26" ht="14.4" hidden="1" x14ac:dyDescent="0.3">
      <c r="P705" s="58"/>
      <c r="Q705" s="58"/>
      <c r="R705" s="58"/>
      <c r="S705" s="58"/>
      <c r="T705" s="58"/>
      <c r="U705" s="58"/>
      <c r="V705" s="58"/>
      <c r="W705" s="58"/>
      <c r="X705" s="58"/>
      <c r="Y705" s="58"/>
      <c r="Z705" s="58"/>
    </row>
    <row r="706" spans="16:26" ht="14.4" hidden="1" x14ac:dyDescent="0.3">
      <c r="P706" s="58"/>
      <c r="Q706" s="58"/>
      <c r="R706" s="58"/>
      <c r="S706" s="58"/>
      <c r="T706" s="58"/>
      <c r="U706" s="58"/>
      <c r="V706" s="58"/>
      <c r="W706" s="58"/>
      <c r="X706" s="58"/>
      <c r="Y706" s="58"/>
      <c r="Z706" s="58"/>
    </row>
    <row r="707" spans="16:26" ht="14.4" hidden="1" x14ac:dyDescent="0.3">
      <c r="P707" s="58"/>
      <c r="Q707" s="58"/>
      <c r="R707" s="58"/>
      <c r="S707" s="58"/>
      <c r="T707" s="58"/>
      <c r="U707" s="58"/>
      <c r="V707" s="58"/>
      <c r="W707" s="58"/>
      <c r="X707" s="58"/>
      <c r="Y707" s="58"/>
      <c r="Z707" s="58"/>
    </row>
    <row r="708" spans="16:26" ht="14.4" hidden="1" x14ac:dyDescent="0.3">
      <c r="P708" s="58"/>
      <c r="Q708" s="58"/>
      <c r="R708" s="58"/>
      <c r="S708" s="58"/>
      <c r="T708" s="58"/>
      <c r="U708" s="58"/>
      <c r="V708" s="58"/>
      <c r="W708" s="58"/>
      <c r="X708" s="58"/>
      <c r="Y708" s="58"/>
      <c r="Z708" s="58"/>
    </row>
    <row r="709" spans="16:26" ht="14.4" hidden="1" x14ac:dyDescent="0.3">
      <c r="P709" s="58"/>
      <c r="Q709" s="58"/>
      <c r="R709" s="58"/>
      <c r="S709" s="58"/>
      <c r="T709" s="58"/>
      <c r="U709" s="58"/>
      <c r="V709" s="58"/>
      <c r="W709" s="58"/>
      <c r="X709" s="58"/>
      <c r="Y709" s="58"/>
      <c r="Z709" s="58"/>
    </row>
    <row r="710" spans="16:26" ht="14.4" hidden="1" x14ac:dyDescent="0.3">
      <c r="P710" s="58"/>
      <c r="Q710" s="58"/>
      <c r="R710" s="58"/>
      <c r="S710" s="58"/>
      <c r="T710" s="58"/>
      <c r="U710" s="58"/>
      <c r="V710" s="58"/>
      <c r="W710" s="58"/>
      <c r="X710" s="58"/>
      <c r="Y710" s="58"/>
      <c r="Z710" s="58"/>
    </row>
    <row r="711" spans="16:26" ht="14.4" hidden="1" x14ac:dyDescent="0.3">
      <c r="P711" s="58"/>
      <c r="Q711" s="58"/>
      <c r="R711" s="58"/>
      <c r="S711" s="58"/>
      <c r="T711" s="58"/>
      <c r="U711" s="58"/>
      <c r="V711" s="58"/>
      <c r="W711" s="58"/>
      <c r="X711" s="58"/>
      <c r="Y711" s="58"/>
      <c r="Z711" s="58"/>
    </row>
    <row r="712" spans="16:26" ht="14.4" hidden="1" x14ac:dyDescent="0.3">
      <c r="P712" s="58"/>
      <c r="Q712" s="58"/>
      <c r="R712" s="58"/>
      <c r="S712" s="58"/>
      <c r="T712" s="58"/>
      <c r="U712" s="58"/>
      <c r="V712" s="58"/>
      <c r="W712" s="58"/>
      <c r="X712" s="58"/>
      <c r="Y712" s="58"/>
      <c r="Z712" s="58"/>
    </row>
    <row r="713" spans="16:26" ht="14.4" hidden="1" x14ac:dyDescent="0.3">
      <c r="P713" s="58"/>
      <c r="Q713" s="58"/>
      <c r="R713" s="58"/>
      <c r="S713" s="58"/>
      <c r="T713" s="58"/>
      <c r="U713" s="58"/>
      <c r="V713" s="58"/>
      <c r="W713" s="58"/>
      <c r="X713" s="58"/>
      <c r="Y713" s="58"/>
      <c r="Z713" s="58"/>
    </row>
    <row r="714" spans="16:26" ht="14.4" hidden="1" x14ac:dyDescent="0.3">
      <c r="P714" s="58"/>
      <c r="Q714" s="58"/>
      <c r="R714" s="58"/>
      <c r="S714" s="58"/>
      <c r="T714" s="58"/>
      <c r="U714" s="58"/>
      <c r="V714" s="58"/>
      <c r="W714" s="58"/>
      <c r="X714" s="58"/>
      <c r="Y714" s="58"/>
      <c r="Z714" s="58"/>
    </row>
    <row r="715" spans="16:26" ht="14.4" hidden="1" x14ac:dyDescent="0.3">
      <c r="P715" s="58"/>
      <c r="Q715" s="58"/>
      <c r="R715" s="58"/>
      <c r="S715" s="58"/>
      <c r="T715" s="58"/>
      <c r="U715" s="58"/>
      <c r="V715" s="58"/>
      <c r="W715" s="58"/>
      <c r="X715" s="58"/>
      <c r="Y715" s="58"/>
      <c r="Z715" s="58"/>
    </row>
    <row r="716" spans="16:26" ht="14.4" hidden="1" x14ac:dyDescent="0.3">
      <c r="P716" s="58"/>
      <c r="Q716" s="58"/>
      <c r="R716" s="58"/>
      <c r="S716" s="58"/>
      <c r="T716" s="58"/>
      <c r="U716" s="58"/>
      <c r="V716" s="58"/>
      <c r="W716" s="58"/>
      <c r="X716" s="58"/>
      <c r="Y716" s="58"/>
      <c r="Z716" s="58"/>
    </row>
    <row r="717" spans="16:26" ht="14.4" hidden="1" x14ac:dyDescent="0.3">
      <c r="P717" s="58"/>
      <c r="Q717" s="58"/>
      <c r="R717" s="58"/>
      <c r="S717" s="58"/>
      <c r="T717" s="58"/>
      <c r="U717" s="58"/>
      <c r="V717" s="58"/>
      <c r="W717" s="58"/>
      <c r="X717" s="58"/>
      <c r="Y717" s="58"/>
      <c r="Z717" s="58"/>
    </row>
    <row r="718" spans="16:26" ht="14.4" hidden="1" x14ac:dyDescent="0.3">
      <c r="P718" s="58"/>
      <c r="Q718" s="58"/>
      <c r="R718" s="58"/>
      <c r="S718" s="58"/>
      <c r="T718" s="58"/>
      <c r="U718" s="58"/>
      <c r="V718" s="58"/>
      <c r="W718" s="58"/>
      <c r="X718" s="58"/>
      <c r="Y718" s="58"/>
      <c r="Z718" s="58"/>
    </row>
    <row r="719" spans="16:26" ht="14.4" hidden="1" x14ac:dyDescent="0.3">
      <c r="P719" s="58"/>
      <c r="Q719" s="58"/>
      <c r="R719" s="58"/>
      <c r="S719" s="58"/>
      <c r="T719" s="58"/>
      <c r="U719" s="58"/>
      <c r="V719" s="58"/>
      <c r="W719" s="58"/>
      <c r="X719" s="58"/>
      <c r="Y719" s="58"/>
      <c r="Z719" s="58"/>
    </row>
    <row r="720" spans="16:26" ht="14.4" hidden="1" x14ac:dyDescent="0.3">
      <c r="P720" s="58"/>
      <c r="Q720" s="58"/>
      <c r="R720" s="58"/>
      <c r="S720" s="58"/>
      <c r="T720" s="58"/>
      <c r="U720" s="58"/>
      <c r="V720" s="58"/>
      <c r="W720" s="58"/>
      <c r="X720" s="58"/>
      <c r="Y720" s="58"/>
      <c r="Z720" s="58"/>
    </row>
    <row r="721" spans="16:26" ht="14.4" hidden="1" x14ac:dyDescent="0.3">
      <c r="P721" s="58"/>
      <c r="Q721" s="58"/>
      <c r="R721" s="58"/>
      <c r="S721" s="58"/>
      <c r="T721" s="58"/>
      <c r="U721" s="58"/>
      <c r="V721" s="58"/>
      <c r="W721" s="58"/>
      <c r="X721" s="58"/>
      <c r="Y721" s="58"/>
      <c r="Z721" s="58"/>
    </row>
    <row r="722" spans="16:26" ht="14.4" hidden="1" x14ac:dyDescent="0.3">
      <c r="P722" s="58"/>
      <c r="Q722" s="58"/>
      <c r="R722" s="58"/>
      <c r="S722" s="58"/>
      <c r="T722" s="58"/>
      <c r="U722" s="58"/>
      <c r="V722" s="58"/>
      <c r="W722" s="58"/>
      <c r="X722" s="58"/>
      <c r="Y722" s="58"/>
      <c r="Z722" s="58"/>
    </row>
    <row r="723" spans="16:26" ht="14.4" hidden="1" x14ac:dyDescent="0.3">
      <c r="P723" s="58"/>
      <c r="Q723" s="58"/>
      <c r="R723" s="58"/>
      <c r="S723" s="58"/>
      <c r="T723" s="58"/>
      <c r="U723" s="58"/>
      <c r="V723" s="58"/>
      <c r="W723" s="58"/>
      <c r="X723" s="58"/>
      <c r="Y723" s="58"/>
      <c r="Z723" s="58"/>
    </row>
    <row r="724" spans="16:26" ht="14.4" hidden="1" x14ac:dyDescent="0.3">
      <c r="P724" s="58"/>
      <c r="Q724" s="58"/>
      <c r="R724" s="58"/>
      <c r="S724" s="58"/>
      <c r="T724" s="58"/>
      <c r="U724" s="58"/>
      <c r="V724" s="58"/>
      <c r="W724" s="58"/>
      <c r="X724" s="58"/>
      <c r="Y724" s="58"/>
      <c r="Z724" s="58"/>
    </row>
    <row r="725" spans="16:26" ht="14.4" hidden="1" x14ac:dyDescent="0.3">
      <c r="P725" s="58"/>
      <c r="Q725" s="58"/>
      <c r="R725" s="58"/>
      <c r="S725" s="58"/>
      <c r="T725" s="58"/>
      <c r="U725" s="58"/>
      <c r="V725" s="58"/>
      <c r="W725" s="58"/>
      <c r="X725" s="58"/>
      <c r="Y725" s="58"/>
      <c r="Z725" s="58"/>
    </row>
    <row r="726" spans="16:26" ht="14.4" hidden="1" x14ac:dyDescent="0.3">
      <c r="P726" s="58"/>
      <c r="Q726" s="58"/>
      <c r="R726" s="58"/>
      <c r="S726" s="58"/>
      <c r="T726" s="58"/>
      <c r="U726" s="58"/>
      <c r="V726" s="58"/>
      <c r="W726" s="58"/>
      <c r="X726" s="58"/>
      <c r="Y726" s="58"/>
      <c r="Z726" s="58"/>
    </row>
    <row r="727" spans="16:26" ht="14.4" hidden="1" x14ac:dyDescent="0.3">
      <c r="P727" s="58"/>
      <c r="Q727" s="58"/>
      <c r="R727" s="58"/>
      <c r="S727" s="58"/>
      <c r="T727" s="58"/>
      <c r="U727" s="58"/>
      <c r="V727" s="58"/>
      <c r="W727" s="58"/>
      <c r="X727" s="58"/>
      <c r="Y727" s="58"/>
      <c r="Z727" s="58"/>
    </row>
    <row r="728" spans="16:26" ht="14.4" hidden="1" x14ac:dyDescent="0.3">
      <c r="P728" s="58"/>
      <c r="Q728" s="58"/>
      <c r="R728" s="58"/>
      <c r="S728" s="58"/>
      <c r="T728" s="58"/>
      <c r="U728" s="58"/>
      <c r="V728" s="58"/>
      <c r="W728" s="58"/>
      <c r="X728" s="58"/>
      <c r="Y728" s="58"/>
      <c r="Z728" s="58"/>
    </row>
    <row r="729" spans="16:26" ht="14.4" hidden="1" x14ac:dyDescent="0.3">
      <c r="P729" s="58"/>
      <c r="Q729" s="58"/>
      <c r="R729" s="58"/>
      <c r="S729" s="58"/>
      <c r="T729" s="58"/>
      <c r="U729" s="58"/>
      <c r="V729" s="58"/>
      <c r="W729" s="58"/>
      <c r="X729" s="58"/>
      <c r="Y729" s="58"/>
      <c r="Z729" s="58"/>
    </row>
    <row r="730" spans="16:26" ht="14.4" hidden="1" x14ac:dyDescent="0.3">
      <c r="P730" s="58"/>
      <c r="Q730" s="58"/>
      <c r="R730" s="58"/>
      <c r="S730" s="58"/>
      <c r="T730" s="58"/>
      <c r="U730" s="58"/>
      <c r="V730" s="58"/>
      <c r="W730" s="58"/>
      <c r="X730" s="58"/>
      <c r="Y730" s="58"/>
      <c r="Z730" s="58"/>
    </row>
    <row r="731" spans="16:26" ht="14.4" hidden="1" x14ac:dyDescent="0.3">
      <c r="P731" s="58"/>
      <c r="Q731" s="58"/>
      <c r="R731" s="58"/>
      <c r="S731" s="58"/>
      <c r="T731" s="58"/>
      <c r="U731" s="58"/>
      <c r="V731" s="58"/>
      <c r="W731" s="58"/>
      <c r="X731" s="58"/>
      <c r="Y731" s="58"/>
      <c r="Z731" s="58"/>
    </row>
    <row r="732" spans="16:26" ht="14.4" hidden="1" x14ac:dyDescent="0.3">
      <c r="P732" s="58"/>
      <c r="Q732" s="58"/>
      <c r="R732" s="58"/>
      <c r="S732" s="58"/>
      <c r="T732" s="58"/>
      <c r="U732" s="58"/>
      <c r="V732" s="58"/>
      <c r="W732" s="58"/>
      <c r="X732" s="58"/>
      <c r="Y732" s="58"/>
      <c r="Z732" s="58"/>
    </row>
    <row r="733" spans="16:26" ht="14.4" hidden="1" x14ac:dyDescent="0.3">
      <c r="P733" s="58"/>
      <c r="Q733" s="58"/>
      <c r="R733" s="58"/>
      <c r="S733" s="58"/>
      <c r="T733" s="58"/>
      <c r="U733" s="58"/>
      <c r="V733" s="58"/>
      <c r="W733" s="58"/>
      <c r="X733" s="58"/>
      <c r="Y733" s="58"/>
      <c r="Z733" s="58"/>
    </row>
    <row r="734" spans="16:26" ht="14.4" hidden="1" x14ac:dyDescent="0.3">
      <c r="P734" s="58"/>
      <c r="Q734" s="58"/>
      <c r="R734" s="58"/>
      <c r="S734" s="58"/>
      <c r="T734" s="58"/>
      <c r="U734" s="58"/>
      <c r="V734" s="58"/>
      <c r="W734" s="58"/>
      <c r="X734" s="58"/>
      <c r="Y734" s="58"/>
      <c r="Z734" s="58"/>
    </row>
    <row r="735" spans="16:26" ht="14.4" hidden="1" x14ac:dyDescent="0.3">
      <c r="P735" s="58"/>
      <c r="Q735" s="58"/>
      <c r="R735" s="58"/>
      <c r="S735" s="58"/>
      <c r="T735" s="58"/>
      <c r="U735" s="58"/>
      <c r="V735" s="58"/>
      <c r="W735" s="58"/>
      <c r="X735" s="58"/>
      <c r="Y735" s="58"/>
      <c r="Z735" s="58"/>
    </row>
    <row r="736" spans="16:26" ht="14.4" hidden="1" x14ac:dyDescent="0.3">
      <c r="P736" s="58"/>
      <c r="Q736" s="58"/>
      <c r="R736" s="58"/>
      <c r="S736" s="58"/>
      <c r="T736" s="58"/>
      <c r="U736" s="58"/>
      <c r="V736" s="58"/>
      <c r="W736" s="58"/>
      <c r="X736" s="58"/>
      <c r="Y736" s="58"/>
      <c r="Z736" s="58"/>
    </row>
    <row r="737" spans="16:26" ht="14.4" hidden="1" x14ac:dyDescent="0.3">
      <c r="P737" s="58"/>
      <c r="Q737" s="58"/>
      <c r="R737" s="58"/>
      <c r="S737" s="58"/>
      <c r="T737" s="58"/>
      <c r="U737" s="58"/>
      <c r="V737" s="58"/>
      <c r="W737" s="58"/>
      <c r="X737" s="58"/>
      <c r="Y737" s="58"/>
      <c r="Z737" s="58"/>
    </row>
    <row r="738" spans="16:26" ht="14.4" hidden="1" x14ac:dyDescent="0.3">
      <c r="P738" s="58"/>
      <c r="Q738" s="58"/>
      <c r="R738" s="58"/>
      <c r="S738" s="58"/>
      <c r="T738" s="58"/>
      <c r="U738" s="58"/>
      <c r="V738" s="58"/>
      <c r="W738" s="58"/>
      <c r="X738" s="58"/>
      <c r="Y738" s="58"/>
      <c r="Z738" s="58"/>
    </row>
    <row r="739" spans="16:26" ht="14.4" hidden="1" x14ac:dyDescent="0.3">
      <c r="P739" s="58"/>
      <c r="Q739" s="58"/>
      <c r="R739" s="58"/>
      <c r="S739" s="58"/>
      <c r="T739" s="58"/>
      <c r="U739" s="58"/>
      <c r="V739" s="58"/>
      <c r="W739" s="58"/>
      <c r="X739" s="58"/>
      <c r="Y739" s="58"/>
      <c r="Z739" s="58"/>
    </row>
    <row r="740" spans="16:26" ht="14.4" hidden="1" x14ac:dyDescent="0.3">
      <c r="P740" s="58"/>
      <c r="Q740" s="58"/>
      <c r="R740" s="58"/>
      <c r="S740" s="58"/>
      <c r="T740" s="58"/>
      <c r="U740" s="58"/>
      <c r="V740" s="58"/>
      <c r="W740" s="58"/>
      <c r="X740" s="58"/>
      <c r="Y740" s="58"/>
      <c r="Z740" s="58"/>
    </row>
    <row r="741" spans="16:26" ht="14.4" hidden="1" x14ac:dyDescent="0.3">
      <c r="P741" s="58"/>
      <c r="Q741" s="58"/>
      <c r="R741" s="58"/>
      <c r="S741" s="58"/>
      <c r="T741" s="58"/>
      <c r="U741" s="58"/>
      <c r="V741" s="58"/>
      <c r="W741" s="58"/>
      <c r="X741" s="58"/>
      <c r="Y741" s="58"/>
      <c r="Z741" s="58"/>
    </row>
    <row r="742" spans="16:26" ht="14.4" hidden="1" x14ac:dyDescent="0.3">
      <c r="P742" s="58"/>
      <c r="Q742" s="58"/>
      <c r="R742" s="58"/>
      <c r="S742" s="58"/>
      <c r="T742" s="58"/>
      <c r="U742" s="58"/>
      <c r="V742" s="58"/>
      <c r="W742" s="58"/>
      <c r="X742" s="58"/>
      <c r="Y742" s="58"/>
      <c r="Z742" s="58"/>
    </row>
    <row r="743" spans="16:26" ht="14.4" hidden="1" x14ac:dyDescent="0.3">
      <c r="P743" s="58"/>
      <c r="Q743" s="58"/>
      <c r="R743" s="58"/>
      <c r="S743" s="58"/>
      <c r="T743" s="58"/>
      <c r="U743" s="58"/>
      <c r="V743" s="58"/>
      <c r="W743" s="58"/>
      <c r="X743" s="58"/>
      <c r="Y743" s="58"/>
      <c r="Z743" s="58"/>
    </row>
    <row r="744" spans="16:26" ht="14.4" hidden="1" x14ac:dyDescent="0.3">
      <c r="P744" s="58"/>
      <c r="Q744" s="58"/>
      <c r="R744" s="58"/>
      <c r="S744" s="58"/>
      <c r="T744" s="58"/>
      <c r="U744" s="58"/>
      <c r="V744" s="58"/>
      <c r="W744" s="58"/>
      <c r="X744" s="58"/>
      <c r="Y744" s="58"/>
      <c r="Z744" s="58"/>
    </row>
    <row r="745" spans="16:26" ht="14.4" hidden="1" x14ac:dyDescent="0.3">
      <c r="P745" s="58"/>
      <c r="Q745" s="58"/>
      <c r="R745" s="58"/>
      <c r="S745" s="58"/>
      <c r="T745" s="58"/>
      <c r="U745" s="58"/>
      <c r="V745" s="58"/>
      <c r="W745" s="58"/>
      <c r="X745" s="58"/>
      <c r="Y745" s="58"/>
      <c r="Z745" s="58"/>
    </row>
    <row r="746" spans="16:26" ht="14.4" hidden="1" x14ac:dyDescent="0.3">
      <c r="P746" s="58"/>
      <c r="Q746" s="58"/>
      <c r="R746" s="58"/>
      <c r="S746" s="58"/>
      <c r="T746" s="58"/>
      <c r="U746" s="58"/>
      <c r="V746" s="58"/>
      <c r="W746" s="58"/>
      <c r="X746" s="58"/>
      <c r="Y746" s="58"/>
      <c r="Z746" s="58"/>
    </row>
    <row r="747" spans="16:26" ht="14.4" hidden="1" x14ac:dyDescent="0.3">
      <c r="P747" s="58"/>
      <c r="Q747" s="58"/>
      <c r="R747" s="58"/>
      <c r="S747" s="58"/>
      <c r="T747" s="58"/>
      <c r="U747" s="58"/>
      <c r="V747" s="58"/>
      <c r="W747" s="58"/>
      <c r="X747" s="58"/>
      <c r="Y747" s="58"/>
      <c r="Z747" s="58"/>
    </row>
    <row r="748" spans="16:26" ht="14.4" hidden="1" x14ac:dyDescent="0.3">
      <c r="P748" s="58"/>
      <c r="Q748" s="58"/>
      <c r="R748" s="58"/>
      <c r="S748" s="58"/>
      <c r="T748" s="58"/>
      <c r="U748" s="58"/>
      <c r="V748" s="58"/>
      <c r="W748" s="58"/>
      <c r="X748" s="58"/>
      <c r="Y748" s="58"/>
      <c r="Z748" s="58"/>
    </row>
    <row r="749" spans="16:26" ht="14.4" hidden="1" x14ac:dyDescent="0.3">
      <c r="P749" s="58"/>
      <c r="Q749" s="58"/>
      <c r="R749" s="58"/>
      <c r="S749" s="58"/>
      <c r="T749" s="58"/>
      <c r="U749" s="58"/>
      <c r="V749" s="58"/>
      <c r="W749" s="58"/>
      <c r="X749" s="58"/>
      <c r="Y749" s="58"/>
      <c r="Z749" s="58"/>
    </row>
    <row r="750" spans="16:26" ht="14.4" hidden="1" x14ac:dyDescent="0.3">
      <c r="P750" s="58"/>
      <c r="Q750" s="58"/>
      <c r="R750" s="58"/>
      <c r="S750" s="58"/>
      <c r="T750" s="58"/>
      <c r="U750" s="58"/>
      <c r="V750" s="58"/>
      <c r="W750" s="58"/>
      <c r="X750" s="58"/>
      <c r="Y750" s="58"/>
      <c r="Z750" s="58"/>
    </row>
    <row r="751" spans="16:26" ht="14.4" hidden="1" x14ac:dyDescent="0.3">
      <c r="P751" s="58"/>
      <c r="Q751" s="58"/>
      <c r="R751" s="58"/>
      <c r="S751" s="58"/>
      <c r="T751" s="58"/>
      <c r="U751" s="58"/>
      <c r="V751" s="58"/>
      <c r="W751" s="58"/>
      <c r="X751" s="58"/>
      <c r="Y751" s="58"/>
      <c r="Z751" s="58"/>
    </row>
    <row r="752" spans="16:26" ht="14.4" hidden="1" x14ac:dyDescent="0.3">
      <c r="P752" s="58"/>
      <c r="Q752" s="58"/>
      <c r="R752" s="58"/>
      <c r="S752" s="58"/>
      <c r="T752" s="58"/>
      <c r="U752" s="58"/>
      <c r="V752" s="58"/>
      <c r="W752" s="58"/>
      <c r="X752" s="58"/>
      <c r="Y752" s="58"/>
      <c r="Z752" s="58"/>
    </row>
    <row r="753" spans="16:26" ht="14.4" hidden="1" x14ac:dyDescent="0.3">
      <c r="P753" s="58"/>
      <c r="Q753" s="58"/>
      <c r="R753" s="58"/>
      <c r="S753" s="58"/>
      <c r="T753" s="58"/>
      <c r="U753" s="58"/>
      <c r="V753" s="58"/>
      <c r="W753" s="58"/>
      <c r="X753" s="58"/>
      <c r="Y753" s="58"/>
      <c r="Z753" s="58"/>
    </row>
    <row r="754" spans="16:26" ht="14.4" hidden="1" x14ac:dyDescent="0.3">
      <c r="P754" s="58"/>
      <c r="Q754" s="58"/>
      <c r="R754" s="58"/>
      <c r="S754" s="58"/>
      <c r="T754" s="58"/>
      <c r="U754" s="58"/>
      <c r="V754" s="58"/>
      <c r="W754" s="58"/>
      <c r="X754" s="58"/>
      <c r="Y754" s="58"/>
      <c r="Z754" s="58"/>
    </row>
    <row r="755" spans="16:26" ht="14.4" hidden="1" x14ac:dyDescent="0.3">
      <c r="P755" s="58"/>
      <c r="Q755" s="58"/>
      <c r="R755" s="58"/>
      <c r="S755" s="58"/>
      <c r="T755" s="58"/>
      <c r="U755" s="58"/>
      <c r="V755" s="58"/>
      <c r="W755" s="58"/>
      <c r="X755" s="58"/>
      <c r="Y755" s="58"/>
      <c r="Z755" s="58"/>
    </row>
    <row r="756" spans="16:26" ht="14.4" hidden="1" x14ac:dyDescent="0.3">
      <c r="P756" s="58"/>
      <c r="Q756" s="58"/>
      <c r="R756" s="58"/>
      <c r="S756" s="58"/>
      <c r="T756" s="58"/>
      <c r="U756" s="58"/>
      <c r="V756" s="58"/>
      <c r="W756" s="58"/>
      <c r="X756" s="58"/>
      <c r="Y756" s="58"/>
      <c r="Z756" s="58"/>
    </row>
    <row r="757" spans="16:26" ht="14.4" hidden="1" x14ac:dyDescent="0.3">
      <c r="P757" s="58"/>
      <c r="Q757" s="58"/>
      <c r="R757" s="58"/>
      <c r="S757" s="58"/>
      <c r="T757" s="58"/>
      <c r="U757" s="58"/>
      <c r="V757" s="58"/>
      <c r="W757" s="58"/>
      <c r="X757" s="58"/>
      <c r="Y757" s="58"/>
      <c r="Z757" s="58"/>
    </row>
    <row r="758" spans="16:26" ht="14.4" hidden="1" x14ac:dyDescent="0.3">
      <c r="P758" s="58"/>
      <c r="Q758" s="58"/>
      <c r="R758" s="58"/>
      <c r="S758" s="58"/>
      <c r="T758" s="58"/>
      <c r="U758" s="58"/>
      <c r="V758" s="58"/>
      <c r="W758" s="58"/>
      <c r="X758" s="58"/>
      <c r="Y758" s="58"/>
      <c r="Z758" s="58"/>
    </row>
    <row r="759" spans="16:26" ht="14.4" hidden="1" x14ac:dyDescent="0.3">
      <c r="P759" s="58"/>
      <c r="Q759" s="58"/>
      <c r="R759" s="58"/>
      <c r="S759" s="58"/>
      <c r="T759" s="58"/>
      <c r="U759" s="58"/>
      <c r="V759" s="58"/>
      <c r="W759" s="58"/>
      <c r="X759" s="58"/>
      <c r="Y759" s="58"/>
      <c r="Z759" s="58"/>
    </row>
    <row r="760" spans="16:26" ht="14.4" hidden="1" x14ac:dyDescent="0.3">
      <c r="P760" s="58"/>
      <c r="Q760" s="58"/>
      <c r="R760" s="58"/>
      <c r="S760" s="58"/>
      <c r="T760" s="58"/>
      <c r="U760" s="58"/>
      <c r="V760" s="58"/>
      <c r="W760" s="58"/>
      <c r="X760" s="58"/>
      <c r="Y760" s="58"/>
      <c r="Z760" s="58"/>
    </row>
    <row r="761" spans="16:26" ht="14.4" hidden="1" x14ac:dyDescent="0.3">
      <c r="P761" s="58"/>
      <c r="Q761" s="58"/>
      <c r="R761" s="58"/>
      <c r="S761" s="58"/>
      <c r="T761" s="58"/>
      <c r="U761" s="58"/>
      <c r="V761" s="58"/>
      <c r="W761" s="58"/>
      <c r="X761" s="58"/>
      <c r="Y761" s="58"/>
      <c r="Z761" s="58"/>
    </row>
    <row r="762" spans="16:26" ht="14.4" hidden="1" x14ac:dyDescent="0.3">
      <c r="P762" s="58"/>
      <c r="Q762" s="58"/>
      <c r="R762" s="58"/>
      <c r="S762" s="58"/>
      <c r="T762" s="58"/>
      <c r="U762" s="58"/>
      <c r="V762" s="58"/>
      <c r="W762" s="58"/>
      <c r="X762" s="58"/>
      <c r="Y762" s="58"/>
      <c r="Z762" s="58"/>
    </row>
    <row r="763" spans="16:26" ht="14.4" hidden="1" x14ac:dyDescent="0.3">
      <c r="P763" s="58"/>
      <c r="Q763" s="58"/>
      <c r="R763" s="58"/>
      <c r="S763" s="58"/>
      <c r="T763" s="58"/>
      <c r="U763" s="58"/>
      <c r="V763" s="58"/>
      <c r="W763" s="58"/>
      <c r="X763" s="58"/>
      <c r="Y763" s="58"/>
      <c r="Z763" s="58"/>
    </row>
    <row r="764" spans="16:26" ht="14.4" hidden="1" x14ac:dyDescent="0.3">
      <c r="P764" s="58"/>
      <c r="Q764" s="58"/>
      <c r="R764" s="58"/>
      <c r="S764" s="58"/>
      <c r="T764" s="58"/>
      <c r="U764" s="58"/>
      <c r="V764" s="58"/>
      <c r="W764" s="58"/>
      <c r="X764" s="58"/>
      <c r="Y764" s="58"/>
      <c r="Z764" s="58"/>
    </row>
    <row r="765" spans="16:26" ht="14.4" hidden="1" x14ac:dyDescent="0.3">
      <c r="P765" s="58"/>
      <c r="Q765" s="58"/>
      <c r="R765" s="58"/>
      <c r="S765" s="58"/>
      <c r="T765" s="58"/>
      <c r="U765" s="58"/>
      <c r="V765" s="58"/>
      <c r="W765" s="58"/>
      <c r="X765" s="58"/>
      <c r="Y765" s="58"/>
      <c r="Z765" s="58"/>
    </row>
    <row r="766" spans="16:26" ht="14.4" hidden="1" x14ac:dyDescent="0.3">
      <c r="P766" s="58"/>
      <c r="Q766" s="58"/>
      <c r="R766" s="58"/>
      <c r="S766" s="58"/>
      <c r="T766" s="58"/>
      <c r="U766" s="58"/>
      <c r="V766" s="58"/>
      <c r="W766" s="58"/>
      <c r="X766" s="58"/>
      <c r="Y766" s="58"/>
      <c r="Z766" s="58"/>
    </row>
    <row r="767" spans="16:26" ht="14.4" hidden="1" x14ac:dyDescent="0.3">
      <c r="P767" s="58"/>
      <c r="Q767" s="58"/>
      <c r="R767" s="58"/>
      <c r="S767" s="58"/>
      <c r="T767" s="58"/>
      <c r="U767" s="58"/>
      <c r="V767" s="58"/>
      <c r="W767" s="58"/>
      <c r="X767" s="58"/>
      <c r="Y767" s="58"/>
      <c r="Z767" s="58"/>
    </row>
    <row r="768" spans="16:26" ht="14.4" hidden="1" x14ac:dyDescent="0.3">
      <c r="P768" s="58"/>
      <c r="Q768" s="58"/>
      <c r="R768" s="58"/>
      <c r="S768" s="58"/>
      <c r="T768" s="58"/>
      <c r="U768" s="58"/>
      <c r="V768" s="58"/>
      <c r="W768" s="58"/>
      <c r="X768" s="58"/>
      <c r="Y768" s="58"/>
      <c r="Z768" s="58"/>
    </row>
    <row r="769" spans="16:26" ht="14.4" hidden="1" x14ac:dyDescent="0.3">
      <c r="P769" s="58"/>
      <c r="Q769" s="58"/>
      <c r="R769" s="58"/>
      <c r="S769" s="58"/>
      <c r="T769" s="58"/>
      <c r="U769" s="58"/>
      <c r="V769" s="58"/>
      <c r="W769" s="58"/>
      <c r="X769" s="58"/>
      <c r="Y769" s="58"/>
      <c r="Z769" s="58"/>
    </row>
    <row r="770" spans="16:26" ht="14.4" hidden="1" x14ac:dyDescent="0.3">
      <c r="P770" s="58"/>
      <c r="Q770" s="58"/>
      <c r="R770" s="58"/>
      <c r="S770" s="58"/>
      <c r="T770" s="58"/>
      <c r="U770" s="58"/>
      <c r="V770" s="58"/>
      <c r="W770" s="58"/>
      <c r="X770" s="58"/>
      <c r="Y770" s="58"/>
      <c r="Z770" s="58"/>
    </row>
    <row r="771" spans="16:26" ht="14.4" hidden="1" x14ac:dyDescent="0.3">
      <c r="P771" s="58"/>
      <c r="Q771" s="58"/>
      <c r="R771" s="58"/>
      <c r="S771" s="58"/>
      <c r="T771" s="58"/>
      <c r="U771" s="58"/>
      <c r="V771" s="58"/>
      <c r="W771" s="58"/>
      <c r="X771" s="58"/>
      <c r="Y771" s="58"/>
      <c r="Z771" s="58"/>
    </row>
    <row r="772" spans="16:26" ht="14.4" hidden="1" x14ac:dyDescent="0.3">
      <c r="P772" s="58"/>
      <c r="Q772" s="58"/>
      <c r="R772" s="58"/>
      <c r="S772" s="58"/>
      <c r="T772" s="58"/>
      <c r="U772" s="58"/>
      <c r="V772" s="58"/>
      <c r="W772" s="58"/>
      <c r="X772" s="58"/>
      <c r="Y772" s="58"/>
      <c r="Z772" s="58"/>
    </row>
    <row r="773" spans="16:26" ht="14.4" hidden="1" x14ac:dyDescent="0.3">
      <c r="P773" s="58"/>
      <c r="Q773" s="58"/>
      <c r="R773" s="58"/>
      <c r="S773" s="58"/>
      <c r="T773" s="58"/>
      <c r="U773" s="58"/>
      <c r="V773" s="58"/>
      <c r="W773" s="58"/>
      <c r="X773" s="58"/>
      <c r="Y773" s="58"/>
      <c r="Z773" s="58"/>
    </row>
    <row r="774" spans="16:26" ht="14.4" hidden="1" x14ac:dyDescent="0.3">
      <c r="P774" s="58"/>
      <c r="Q774" s="58"/>
      <c r="R774" s="58"/>
      <c r="S774" s="58"/>
      <c r="T774" s="58"/>
      <c r="U774" s="58"/>
      <c r="V774" s="58"/>
      <c r="W774" s="58"/>
      <c r="X774" s="58"/>
      <c r="Y774" s="58"/>
      <c r="Z774" s="58"/>
    </row>
    <row r="775" spans="16:26" ht="14.4" hidden="1" x14ac:dyDescent="0.3">
      <c r="P775" s="58"/>
      <c r="Q775" s="58"/>
      <c r="R775" s="58"/>
      <c r="S775" s="58"/>
      <c r="T775" s="58"/>
      <c r="U775" s="58"/>
      <c r="V775" s="58"/>
      <c r="W775" s="58"/>
      <c r="X775" s="58"/>
      <c r="Y775" s="58"/>
      <c r="Z775" s="58"/>
    </row>
    <row r="776" spans="16:26" ht="14.4" hidden="1" x14ac:dyDescent="0.3">
      <c r="P776" s="58"/>
      <c r="Q776" s="58"/>
      <c r="R776" s="58"/>
      <c r="S776" s="58"/>
      <c r="T776" s="58"/>
      <c r="U776" s="58"/>
      <c r="V776" s="58"/>
      <c r="W776" s="58"/>
      <c r="X776" s="58"/>
      <c r="Y776" s="58"/>
      <c r="Z776" s="58"/>
    </row>
    <row r="777" spans="16:26" ht="14.4" hidden="1" x14ac:dyDescent="0.3">
      <c r="P777" s="58"/>
      <c r="Q777" s="58"/>
      <c r="R777" s="58"/>
      <c r="S777" s="58"/>
      <c r="T777" s="58"/>
      <c r="U777" s="58"/>
      <c r="V777" s="58"/>
      <c r="W777" s="58"/>
      <c r="X777" s="58"/>
      <c r="Y777" s="58"/>
      <c r="Z777" s="58"/>
    </row>
    <row r="778" spans="16:26" ht="14.4" hidden="1" x14ac:dyDescent="0.3">
      <c r="P778" s="58"/>
      <c r="Q778" s="58"/>
      <c r="R778" s="58"/>
      <c r="S778" s="58"/>
      <c r="T778" s="58"/>
      <c r="U778" s="58"/>
      <c r="V778" s="58"/>
      <c r="W778" s="58"/>
      <c r="X778" s="58"/>
      <c r="Y778" s="58"/>
      <c r="Z778" s="58"/>
    </row>
    <row r="779" spans="16:26" ht="14.4" hidden="1" x14ac:dyDescent="0.3">
      <c r="P779" s="58"/>
      <c r="Q779" s="58"/>
      <c r="R779" s="58"/>
      <c r="S779" s="58"/>
      <c r="T779" s="58"/>
      <c r="U779" s="58"/>
      <c r="V779" s="58"/>
      <c r="W779" s="58"/>
      <c r="X779" s="58"/>
      <c r="Y779" s="58"/>
      <c r="Z779" s="58"/>
    </row>
    <row r="780" spans="16:26" ht="14.4" hidden="1" x14ac:dyDescent="0.3">
      <c r="P780" s="58"/>
      <c r="Q780" s="58"/>
      <c r="R780" s="58"/>
      <c r="S780" s="58"/>
      <c r="T780" s="58"/>
      <c r="U780" s="58"/>
      <c r="V780" s="58"/>
      <c r="W780" s="58"/>
      <c r="X780" s="58"/>
      <c r="Y780" s="58"/>
      <c r="Z780" s="58"/>
    </row>
    <row r="781" spans="16:26" ht="14.4" hidden="1" x14ac:dyDescent="0.3">
      <c r="P781" s="58"/>
      <c r="Q781" s="58"/>
      <c r="R781" s="58"/>
      <c r="S781" s="58"/>
      <c r="T781" s="58"/>
      <c r="U781" s="58"/>
      <c r="V781" s="58"/>
      <c r="W781" s="58"/>
      <c r="X781" s="58"/>
      <c r="Y781" s="58"/>
      <c r="Z781" s="58"/>
    </row>
    <row r="782" spans="16:26" ht="14.4" hidden="1" x14ac:dyDescent="0.3">
      <c r="P782" s="58"/>
      <c r="Q782" s="58"/>
      <c r="R782" s="58"/>
      <c r="S782" s="58"/>
      <c r="T782" s="58"/>
      <c r="U782" s="58"/>
      <c r="V782" s="58"/>
      <c r="W782" s="58"/>
      <c r="X782" s="58"/>
      <c r="Y782" s="58"/>
      <c r="Z782" s="58"/>
    </row>
    <row r="783" spans="16:26" ht="14.4" hidden="1" x14ac:dyDescent="0.3">
      <c r="P783" s="58"/>
      <c r="Q783" s="58"/>
      <c r="R783" s="58"/>
      <c r="S783" s="58"/>
      <c r="T783" s="58"/>
      <c r="U783" s="58"/>
      <c r="V783" s="58"/>
      <c r="W783" s="58"/>
      <c r="X783" s="58"/>
      <c r="Y783" s="58"/>
      <c r="Z783" s="58"/>
    </row>
    <row r="784" spans="16:26" ht="14.4" hidden="1" x14ac:dyDescent="0.3">
      <c r="P784" s="58"/>
      <c r="Q784" s="58"/>
      <c r="R784" s="58"/>
      <c r="S784" s="58"/>
      <c r="T784" s="58"/>
      <c r="U784" s="58"/>
      <c r="V784" s="58"/>
      <c r="W784" s="58"/>
      <c r="X784" s="58"/>
      <c r="Y784" s="58"/>
      <c r="Z784" s="58"/>
    </row>
    <row r="785" spans="16:26" ht="14.4" hidden="1" x14ac:dyDescent="0.3">
      <c r="P785" s="58"/>
      <c r="Q785" s="58"/>
      <c r="R785" s="58"/>
      <c r="S785" s="58"/>
      <c r="T785" s="58"/>
      <c r="U785" s="58"/>
      <c r="V785" s="58"/>
      <c r="W785" s="58"/>
      <c r="X785" s="58"/>
      <c r="Y785" s="58"/>
      <c r="Z785" s="58"/>
    </row>
    <row r="786" spans="16:26" ht="14.4" hidden="1" x14ac:dyDescent="0.3">
      <c r="P786" s="58"/>
      <c r="Q786" s="58"/>
      <c r="R786" s="58"/>
      <c r="S786" s="58"/>
      <c r="T786" s="58"/>
      <c r="U786" s="58"/>
      <c r="V786" s="58"/>
      <c r="W786" s="58"/>
      <c r="X786" s="58"/>
      <c r="Y786" s="58"/>
      <c r="Z786" s="58"/>
    </row>
    <row r="787" spans="16:26" ht="14.4" hidden="1" x14ac:dyDescent="0.3">
      <c r="P787" s="58"/>
      <c r="Q787" s="58"/>
      <c r="R787" s="58"/>
      <c r="S787" s="58"/>
      <c r="T787" s="58"/>
      <c r="U787" s="58"/>
      <c r="V787" s="58"/>
      <c r="W787" s="58"/>
      <c r="X787" s="58"/>
      <c r="Y787" s="58"/>
      <c r="Z787" s="58"/>
    </row>
    <row r="788" spans="16:26" ht="14.4" hidden="1" x14ac:dyDescent="0.3">
      <c r="P788" s="58"/>
      <c r="Q788" s="58"/>
      <c r="R788" s="58"/>
      <c r="S788" s="58"/>
      <c r="T788" s="58"/>
      <c r="U788" s="58"/>
      <c r="V788" s="58"/>
      <c r="W788" s="58"/>
      <c r="X788" s="58"/>
      <c r="Y788" s="58"/>
      <c r="Z788" s="58"/>
    </row>
    <row r="789" spans="16:26" ht="14.4" hidden="1" x14ac:dyDescent="0.3">
      <c r="P789" s="58"/>
      <c r="Q789" s="58"/>
      <c r="R789" s="58"/>
      <c r="S789" s="58"/>
      <c r="T789" s="58"/>
      <c r="U789" s="58"/>
      <c r="V789" s="58"/>
      <c r="W789" s="58"/>
      <c r="X789" s="58"/>
      <c r="Y789" s="58"/>
      <c r="Z789" s="58"/>
    </row>
    <row r="790" spans="16:26" ht="14.4" hidden="1" x14ac:dyDescent="0.3">
      <c r="P790" s="58"/>
      <c r="Q790" s="58"/>
      <c r="R790" s="58"/>
      <c r="S790" s="58"/>
      <c r="T790" s="58"/>
      <c r="U790" s="58"/>
      <c r="V790" s="58"/>
      <c r="W790" s="58"/>
      <c r="X790" s="58"/>
      <c r="Y790" s="58"/>
      <c r="Z790" s="58"/>
    </row>
    <row r="791" spans="16:26" ht="14.4" hidden="1" x14ac:dyDescent="0.3">
      <c r="P791" s="58"/>
      <c r="Q791" s="58"/>
      <c r="R791" s="58"/>
      <c r="S791" s="58"/>
      <c r="T791" s="58"/>
      <c r="U791" s="58"/>
      <c r="V791" s="58"/>
      <c r="W791" s="58"/>
      <c r="X791" s="58"/>
      <c r="Y791" s="58"/>
      <c r="Z791" s="58"/>
    </row>
    <row r="792" spans="16:26" ht="14.4" hidden="1" x14ac:dyDescent="0.3">
      <c r="P792" s="58"/>
      <c r="Q792" s="58"/>
      <c r="R792" s="58"/>
      <c r="S792" s="58"/>
      <c r="T792" s="58"/>
      <c r="U792" s="58"/>
      <c r="V792" s="58"/>
      <c r="W792" s="58"/>
      <c r="X792" s="58"/>
      <c r="Y792" s="58"/>
      <c r="Z792" s="58"/>
    </row>
    <row r="793" spans="16:26" ht="14.4" hidden="1" x14ac:dyDescent="0.3">
      <c r="P793" s="58"/>
      <c r="Q793" s="58"/>
      <c r="R793" s="58"/>
      <c r="S793" s="58"/>
      <c r="T793" s="58"/>
      <c r="U793" s="58"/>
      <c r="V793" s="58"/>
      <c r="W793" s="58"/>
      <c r="X793" s="58"/>
      <c r="Y793" s="58"/>
      <c r="Z793" s="58"/>
    </row>
    <row r="794" spans="16:26" ht="14.4" hidden="1" x14ac:dyDescent="0.3">
      <c r="P794" s="58"/>
      <c r="Q794" s="58"/>
      <c r="R794" s="58"/>
      <c r="S794" s="58"/>
      <c r="T794" s="58"/>
      <c r="U794" s="58"/>
      <c r="V794" s="58"/>
      <c r="W794" s="58"/>
      <c r="X794" s="58"/>
      <c r="Y794" s="58"/>
      <c r="Z794" s="58"/>
    </row>
    <row r="795" spans="16:26" ht="14.4" hidden="1" x14ac:dyDescent="0.3">
      <c r="P795" s="58"/>
      <c r="Q795" s="58"/>
      <c r="R795" s="58"/>
      <c r="S795" s="58"/>
      <c r="T795" s="58"/>
      <c r="U795" s="58"/>
      <c r="V795" s="58"/>
      <c r="W795" s="58"/>
      <c r="X795" s="58"/>
      <c r="Y795" s="58"/>
      <c r="Z795" s="58"/>
    </row>
    <row r="796" spans="16:26" ht="14.4" hidden="1" x14ac:dyDescent="0.3">
      <c r="P796" s="58"/>
      <c r="Q796" s="58"/>
      <c r="R796" s="58"/>
      <c r="S796" s="58"/>
      <c r="T796" s="58"/>
      <c r="U796" s="58"/>
      <c r="V796" s="58"/>
      <c r="W796" s="58"/>
      <c r="X796" s="58"/>
      <c r="Y796" s="58"/>
      <c r="Z796" s="58"/>
    </row>
    <row r="797" spans="16:26" ht="14.4" hidden="1" x14ac:dyDescent="0.3">
      <c r="P797" s="58"/>
      <c r="Q797" s="58"/>
      <c r="R797" s="58"/>
      <c r="S797" s="58"/>
      <c r="T797" s="58"/>
      <c r="U797" s="58"/>
      <c r="V797" s="58"/>
      <c r="W797" s="58"/>
      <c r="X797" s="58"/>
      <c r="Y797" s="58"/>
      <c r="Z797" s="58"/>
    </row>
    <row r="798" spans="16:26" ht="14.4" hidden="1" x14ac:dyDescent="0.3">
      <c r="P798" s="58"/>
      <c r="Q798" s="58"/>
      <c r="R798" s="58"/>
      <c r="S798" s="58"/>
      <c r="T798" s="58"/>
      <c r="U798" s="58"/>
      <c r="V798" s="58"/>
      <c r="W798" s="58"/>
      <c r="X798" s="58"/>
      <c r="Y798" s="58"/>
      <c r="Z798" s="58"/>
    </row>
    <row r="799" spans="16:26" ht="14.4" hidden="1" x14ac:dyDescent="0.3">
      <c r="P799" s="58"/>
      <c r="Q799" s="58"/>
      <c r="R799" s="58"/>
      <c r="S799" s="58"/>
      <c r="T799" s="58"/>
      <c r="U799" s="58"/>
      <c r="V799" s="58"/>
      <c r="W799" s="58"/>
      <c r="X799" s="58"/>
      <c r="Y799" s="58"/>
      <c r="Z799" s="58"/>
    </row>
    <row r="800" spans="16:26" ht="14.4" hidden="1" x14ac:dyDescent="0.3">
      <c r="P800" s="58"/>
      <c r="Q800" s="58"/>
      <c r="R800" s="58"/>
      <c r="S800" s="58"/>
      <c r="T800" s="58"/>
      <c r="U800" s="58"/>
      <c r="V800" s="58"/>
      <c r="W800" s="58"/>
      <c r="X800" s="58"/>
      <c r="Y800" s="58"/>
      <c r="Z800" s="58"/>
    </row>
    <row r="801" spans="16:26" ht="14.4" hidden="1" x14ac:dyDescent="0.3">
      <c r="P801" s="58"/>
      <c r="Q801" s="58"/>
      <c r="R801" s="58"/>
      <c r="S801" s="58"/>
      <c r="T801" s="58"/>
      <c r="U801" s="58"/>
      <c r="V801" s="58"/>
      <c r="W801" s="58"/>
      <c r="X801" s="58"/>
      <c r="Y801" s="58"/>
      <c r="Z801" s="58"/>
    </row>
    <row r="802" spans="16:26" ht="14.4" hidden="1" x14ac:dyDescent="0.3">
      <c r="P802" s="58"/>
      <c r="Q802" s="58"/>
      <c r="R802" s="58"/>
      <c r="S802" s="58"/>
      <c r="T802" s="58"/>
      <c r="U802" s="58"/>
      <c r="V802" s="58"/>
      <c r="W802" s="58"/>
      <c r="X802" s="58"/>
      <c r="Y802" s="58"/>
      <c r="Z802" s="58"/>
    </row>
    <row r="803" spans="16:26" ht="14.4" hidden="1" x14ac:dyDescent="0.3">
      <c r="P803" s="58"/>
      <c r="Q803" s="58"/>
      <c r="R803" s="58"/>
      <c r="S803" s="58"/>
      <c r="T803" s="58"/>
      <c r="U803" s="58"/>
      <c r="V803" s="58"/>
      <c r="W803" s="58"/>
      <c r="X803" s="58"/>
      <c r="Y803" s="58"/>
      <c r="Z803" s="58"/>
    </row>
    <row r="804" spans="16:26" ht="14.4" hidden="1" x14ac:dyDescent="0.3">
      <c r="P804" s="58"/>
      <c r="Q804" s="58"/>
      <c r="R804" s="58"/>
      <c r="S804" s="58"/>
      <c r="T804" s="58"/>
      <c r="U804" s="58"/>
      <c r="V804" s="58"/>
      <c r="W804" s="58"/>
      <c r="X804" s="58"/>
      <c r="Y804" s="58"/>
      <c r="Z804" s="58"/>
    </row>
    <row r="805" spans="16:26" ht="14.4" hidden="1" x14ac:dyDescent="0.3">
      <c r="P805" s="58"/>
      <c r="Q805" s="58"/>
      <c r="R805" s="58"/>
      <c r="S805" s="58"/>
      <c r="T805" s="58"/>
      <c r="U805" s="58"/>
      <c r="V805" s="58"/>
      <c r="W805" s="58"/>
      <c r="X805" s="58"/>
      <c r="Y805" s="58"/>
      <c r="Z805" s="58"/>
    </row>
    <row r="806" spans="16:26" ht="14.4" hidden="1" x14ac:dyDescent="0.3">
      <c r="P806" s="58"/>
      <c r="Q806" s="58"/>
      <c r="R806" s="58"/>
      <c r="S806" s="58"/>
      <c r="T806" s="58"/>
      <c r="U806" s="58"/>
      <c r="V806" s="58"/>
      <c r="W806" s="58"/>
      <c r="X806" s="58"/>
      <c r="Y806" s="58"/>
      <c r="Z806" s="58"/>
    </row>
    <row r="807" spans="16:26" ht="14.4" hidden="1" x14ac:dyDescent="0.3">
      <c r="P807" s="58"/>
      <c r="Q807" s="58"/>
      <c r="R807" s="58"/>
      <c r="S807" s="58"/>
      <c r="T807" s="58"/>
      <c r="U807" s="58"/>
      <c r="V807" s="58"/>
      <c r="W807" s="58"/>
      <c r="X807" s="58"/>
      <c r="Y807" s="58"/>
      <c r="Z807" s="58"/>
    </row>
    <row r="808" spans="16:26" ht="14.4" hidden="1" x14ac:dyDescent="0.3">
      <c r="P808" s="58"/>
      <c r="Q808" s="58"/>
      <c r="R808" s="58"/>
      <c r="S808" s="58"/>
      <c r="T808" s="58"/>
      <c r="U808" s="58"/>
      <c r="V808" s="58"/>
      <c r="W808" s="58"/>
      <c r="X808" s="58"/>
      <c r="Y808" s="58"/>
      <c r="Z808" s="58"/>
    </row>
    <row r="809" spans="16:26" ht="14.4" hidden="1" x14ac:dyDescent="0.3">
      <c r="P809" s="58"/>
      <c r="Q809" s="58"/>
      <c r="R809" s="58"/>
      <c r="S809" s="58"/>
      <c r="T809" s="58"/>
      <c r="U809" s="58"/>
      <c r="V809" s="58"/>
      <c r="W809" s="58"/>
      <c r="X809" s="58"/>
      <c r="Y809" s="58"/>
      <c r="Z809" s="58"/>
    </row>
    <row r="810" spans="16:26" ht="14.4" hidden="1" x14ac:dyDescent="0.3">
      <c r="P810" s="58"/>
      <c r="Q810" s="58"/>
      <c r="R810" s="58"/>
      <c r="S810" s="58"/>
      <c r="T810" s="58"/>
      <c r="U810" s="58"/>
      <c r="V810" s="58"/>
      <c r="W810" s="58"/>
      <c r="X810" s="58"/>
      <c r="Y810" s="58"/>
      <c r="Z810" s="58"/>
    </row>
    <row r="811" spans="16:26" ht="14.4" hidden="1" x14ac:dyDescent="0.3">
      <c r="P811" s="58"/>
      <c r="Q811" s="58"/>
      <c r="R811" s="58"/>
      <c r="S811" s="58"/>
      <c r="T811" s="58"/>
      <c r="U811" s="58"/>
      <c r="V811" s="58"/>
      <c r="W811" s="58"/>
      <c r="X811" s="58"/>
      <c r="Y811" s="58"/>
      <c r="Z811" s="58"/>
    </row>
    <row r="812" spans="16:26" ht="14.4" hidden="1" x14ac:dyDescent="0.3">
      <c r="P812" s="58"/>
      <c r="Q812" s="58"/>
      <c r="R812" s="58"/>
      <c r="S812" s="58"/>
      <c r="T812" s="58"/>
      <c r="U812" s="58"/>
      <c r="V812" s="58"/>
      <c r="W812" s="58"/>
      <c r="X812" s="58"/>
      <c r="Y812" s="58"/>
      <c r="Z812" s="58"/>
    </row>
    <row r="813" spans="16:26" ht="14.4" hidden="1" x14ac:dyDescent="0.3">
      <c r="P813" s="58"/>
      <c r="Q813" s="58"/>
      <c r="R813" s="58"/>
      <c r="S813" s="58"/>
      <c r="T813" s="58"/>
      <c r="U813" s="58"/>
      <c r="V813" s="58"/>
      <c r="W813" s="58"/>
      <c r="X813" s="58"/>
      <c r="Y813" s="58"/>
      <c r="Z813" s="58"/>
    </row>
    <row r="814" spans="16:26" ht="14.4" hidden="1" x14ac:dyDescent="0.3">
      <c r="P814" s="58"/>
      <c r="Q814" s="58"/>
      <c r="R814" s="58"/>
      <c r="S814" s="58"/>
      <c r="T814" s="58"/>
      <c r="U814" s="58"/>
      <c r="V814" s="58"/>
      <c r="W814" s="58"/>
      <c r="X814" s="58"/>
      <c r="Y814" s="58"/>
      <c r="Z814" s="58"/>
    </row>
    <row r="815" spans="16:26" ht="14.4" hidden="1" x14ac:dyDescent="0.3">
      <c r="P815" s="58"/>
      <c r="Q815" s="58"/>
      <c r="R815" s="58"/>
      <c r="S815" s="58"/>
      <c r="T815" s="58"/>
      <c r="U815" s="58"/>
      <c r="V815" s="58"/>
      <c r="W815" s="58"/>
      <c r="X815" s="58"/>
      <c r="Y815" s="58"/>
      <c r="Z815" s="58"/>
    </row>
    <row r="816" spans="16:26" ht="14.4" hidden="1" x14ac:dyDescent="0.3">
      <c r="P816" s="58"/>
      <c r="Q816" s="58"/>
      <c r="R816" s="58"/>
      <c r="S816" s="58"/>
      <c r="T816" s="58"/>
      <c r="U816" s="58"/>
      <c r="V816" s="58"/>
      <c r="W816" s="58"/>
      <c r="X816" s="58"/>
      <c r="Y816" s="58"/>
      <c r="Z816" s="58"/>
    </row>
    <row r="817" spans="16:26" ht="14.4" hidden="1" x14ac:dyDescent="0.3">
      <c r="P817" s="58"/>
      <c r="Q817" s="58"/>
      <c r="R817" s="58"/>
      <c r="S817" s="58"/>
      <c r="T817" s="58"/>
      <c r="U817" s="58"/>
      <c r="V817" s="58"/>
      <c r="W817" s="58"/>
      <c r="X817" s="58"/>
      <c r="Y817" s="58"/>
      <c r="Z817" s="58"/>
    </row>
    <row r="818" spans="16:26" ht="14.4" hidden="1" x14ac:dyDescent="0.3">
      <c r="P818" s="58"/>
      <c r="Q818" s="58"/>
      <c r="R818" s="58"/>
      <c r="S818" s="58"/>
      <c r="T818" s="58"/>
      <c r="U818" s="58"/>
      <c r="V818" s="58"/>
      <c r="W818" s="58"/>
      <c r="X818" s="58"/>
      <c r="Y818" s="58"/>
      <c r="Z818" s="58"/>
    </row>
    <row r="819" spans="16:26" ht="14.4" hidden="1" x14ac:dyDescent="0.3">
      <c r="P819" s="58"/>
      <c r="Q819" s="58"/>
      <c r="R819" s="58"/>
      <c r="S819" s="58"/>
      <c r="T819" s="58"/>
      <c r="U819" s="58"/>
      <c r="V819" s="58"/>
      <c r="W819" s="58"/>
      <c r="X819" s="58"/>
      <c r="Y819" s="58"/>
      <c r="Z819" s="58"/>
    </row>
    <row r="820" spans="16:26" ht="14.4" hidden="1" x14ac:dyDescent="0.3">
      <c r="P820" s="58"/>
      <c r="Q820" s="58"/>
      <c r="R820" s="58"/>
      <c r="S820" s="58"/>
      <c r="T820" s="58"/>
      <c r="U820" s="58"/>
      <c r="V820" s="58"/>
      <c r="W820" s="58"/>
      <c r="X820" s="58"/>
      <c r="Y820" s="58"/>
      <c r="Z820" s="58"/>
    </row>
    <row r="821" spans="16:26" ht="14.4" hidden="1" x14ac:dyDescent="0.3">
      <c r="P821" s="58"/>
      <c r="Q821" s="58"/>
      <c r="R821" s="58"/>
      <c r="S821" s="58"/>
      <c r="T821" s="58"/>
      <c r="U821" s="58"/>
      <c r="V821" s="58"/>
      <c r="W821" s="58"/>
      <c r="X821" s="58"/>
      <c r="Y821" s="58"/>
      <c r="Z821" s="58"/>
    </row>
    <row r="822" spans="16:26" ht="14.4" hidden="1" x14ac:dyDescent="0.3">
      <c r="P822" s="58"/>
      <c r="Q822" s="58"/>
      <c r="R822" s="58"/>
      <c r="S822" s="58"/>
      <c r="T822" s="58"/>
      <c r="U822" s="58"/>
      <c r="V822" s="58"/>
      <c r="W822" s="58"/>
      <c r="X822" s="58"/>
      <c r="Y822" s="58"/>
      <c r="Z822" s="58"/>
    </row>
    <row r="823" spans="16:26" ht="14.4" hidden="1" x14ac:dyDescent="0.3">
      <c r="P823" s="58"/>
      <c r="Q823" s="58"/>
      <c r="R823" s="58"/>
      <c r="S823" s="58"/>
      <c r="T823" s="58"/>
      <c r="U823" s="58"/>
      <c r="V823" s="58"/>
      <c r="W823" s="58"/>
      <c r="X823" s="58"/>
      <c r="Y823" s="58"/>
      <c r="Z823" s="58"/>
    </row>
    <row r="824" spans="16:26" ht="14.4" hidden="1" x14ac:dyDescent="0.3">
      <c r="P824" s="58"/>
      <c r="Q824" s="58"/>
      <c r="R824" s="58"/>
      <c r="S824" s="58"/>
      <c r="T824" s="58"/>
      <c r="U824" s="58"/>
      <c r="V824" s="58"/>
      <c r="W824" s="58"/>
      <c r="X824" s="58"/>
      <c r="Y824" s="58"/>
      <c r="Z824" s="58"/>
    </row>
    <row r="825" spans="16:26" ht="14.4" hidden="1" x14ac:dyDescent="0.3">
      <c r="P825" s="58"/>
      <c r="Q825" s="58"/>
      <c r="R825" s="58"/>
      <c r="S825" s="58"/>
      <c r="T825" s="58"/>
      <c r="U825" s="58"/>
      <c r="V825" s="58"/>
      <c r="W825" s="58"/>
      <c r="X825" s="58"/>
      <c r="Y825" s="58"/>
      <c r="Z825" s="58"/>
    </row>
    <row r="826" spans="16:26" ht="14.4" hidden="1" x14ac:dyDescent="0.3">
      <c r="P826" s="58"/>
      <c r="Q826" s="58"/>
      <c r="R826" s="58"/>
      <c r="S826" s="58"/>
      <c r="T826" s="58"/>
      <c r="U826" s="58"/>
      <c r="V826" s="58"/>
      <c r="W826" s="58"/>
      <c r="X826" s="58"/>
      <c r="Y826" s="58"/>
      <c r="Z826" s="58"/>
    </row>
    <row r="827" spans="16:26" ht="14.4" hidden="1" x14ac:dyDescent="0.3">
      <c r="P827" s="58"/>
      <c r="Q827" s="58"/>
      <c r="R827" s="58"/>
      <c r="S827" s="58"/>
      <c r="T827" s="58"/>
      <c r="U827" s="58"/>
      <c r="V827" s="58"/>
      <c r="W827" s="58"/>
      <c r="X827" s="58"/>
      <c r="Y827" s="58"/>
      <c r="Z827" s="58"/>
    </row>
    <row r="828" spans="16:26" ht="14.4" hidden="1" x14ac:dyDescent="0.3">
      <c r="P828" s="58"/>
      <c r="Q828" s="58"/>
      <c r="R828" s="58"/>
      <c r="S828" s="58"/>
      <c r="T828" s="58"/>
      <c r="U828" s="58"/>
      <c r="V828" s="58"/>
      <c r="W828" s="58"/>
      <c r="X828" s="58"/>
      <c r="Y828" s="58"/>
      <c r="Z828" s="58"/>
    </row>
    <row r="829" spans="16:26" ht="14.4" hidden="1" x14ac:dyDescent="0.3">
      <c r="P829" s="58"/>
      <c r="Q829" s="58"/>
      <c r="R829" s="58"/>
      <c r="S829" s="58"/>
      <c r="T829" s="58"/>
      <c r="U829" s="58"/>
      <c r="V829" s="58"/>
      <c r="W829" s="58"/>
      <c r="X829" s="58"/>
      <c r="Y829" s="58"/>
      <c r="Z829" s="58"/>
    </row>
    <row r="830" spans="16:26" ht="14.4" hidden="1" x14ac:dyDescent="0.3">
      <c r="P830" s="58"/>
      <c r="Q830" s="58"/>
      <c r="R830" s="58"/>
      <c r="S830" s="58"/>
      <c r="T830" s="58"/>
      <c r="U830" s="58"/>
      <c r="V830" s="58"/>
      <c r="W830" s="58"/>
      <c r="X830" s="58"/>
      <c r="Y830" s="58"/>
      <c r="Z830" s="58"/>
    </row>
    <row r="831" spans="16:26" ht="14.4" hidden="1" x14ac:dyDescent="0.3">
      <c r="P831" s="58"/>
      <c r="Q831" s="58"/>
      <c r="R831" s="58"/>
      <c r="S831" s="58"/>
      <c r="T831" s="58"/>
      <c r="U831" s="58"/>
      <c r="V831" s="58"/>
      <c r="W831" s="58"/>
      <c r="X831" s="58"/>
      <c r="Y831" s="58"/>
      <c r="Z831" s="58"/>
    </row>
    <row r="832" spans="16:26" ht="14.4" hidden="1" x14ac:dyDescent="0.3">
      <c r="P832" s="58"/>
      <c r="Q832" s="58"/>
      <c r="R832" s="58"/>
      <c r="S832" s="58"/>
      <c r="T832" s="58"/>
      <c r="U832" s="58"/>
      <c r="V832" s="58"/>
      <c r="W832" s="58"/>
      <c r="X832" s="58"/>
      <c r="Y832" s="58"/>
      <c r="Z832" s="58"/>
    </row>
    <row r="833" spans="16:26" ht="14.4" hidden="1" x14ac:dyDescent="0.3">
      <c r="P833" s="58"/>
      <c r="Q833" s="58"/>
      <c r="R833" s="58"/>
      <c r="S833" s="58"/>
      <c r="T833" s="58"/>
      <c r="U833" s="58"/>
      <c r="V833" s="58"/>
      <c r="W833" s="58"/>
      <c r="X833" s="58"/>
      <c r="Y833" s="58"/>
      <c r="Z833" s="58"/>
    </row>
    <row r="834" spans="16:26" ht="14.4" hidden="1" x14ac:dyDescent="0.3">
      <c r="P834" s="58"/>
      <c r="Q834" s="58"/>
      <c r="R834" s="58"/>
      <c r="S834" s="58"/>
      <c r="T834" s="58"/>
      <c r="U834" s="58"/>
      <c r="V834" s="58"/>
      <c r="W834" s="58"/>
      <c r="X834" s="58"/>
      <c r="Y834" s="58"/>
      <c r="Z834" s="58"/>
    </row>
    <row r="835" spans="16:26" ht="14.4" hidden="1" x14ac:dyDescent="0.3">
      <c r="P835" s="58"/>
      <c r="Q835" s="58"/>
      <c r="R835" s="58"/>
      <c r="S835" s="58"/>
      <c r="T835" s="58"/>
      <c r="U835" s="58"/>
      <c r="V835" s="58"/>
      <c r="W835" s="58"/>
      <c r="X835" s="58"/>
      <c r="Y835" s="58"/>
      <c r="Z835" s="58"/>
    </row>
    <row r="836" spans="16:26" ht="14.4" hidden="1" x14ac:dyDescent="0.3">
      <c r="P836" s="58"/>
      <c r="Q836" s="58"/>
      <c r="R836" s="58"/>
      <c r="S836" s="58"/>
      <c r="T836" s="58"/>
      <c r="U836" s="58"/>
      <c r="V836" s="58"/>
      <c r="W836" s="58"/>
      <c r="X836" s="58"/>
      <c r="Y836" s="58"/>
      <c r="Z836" s="58"/>
    </row>
    <row r="837" spans="16:26" ht="14.4" hidden="1" x14ac:dyDescent="0.3">
      <c r="P837" s="58"/>
      <c r="Q837" s="58"/>
      <c r="R837" s="58"/>
      <c r="S837" s="58"/>
      <c r="T837" s="58"/>
      <c r="U837" s="58"/>
      <c r="V837" s="58"/>
      <c r="W837" s="58"/>
      <c r="X837" s="58"/>
      <c r="Y837" s="58"/>
      <c r="Z837" s="58"/>
    </row>
    <row r="838" spans="16:26" ht="14.4" hidden="1" x14ac:dyDescent="0.3">
      <c r="P838" s="58"/>
      <c r="Q838" s="58"/>
      <c r="R838" s="58"/>
      <c r="S838" s="58"/>
      <c r="T838" s="58"/>
      <c r="U838" s="58"/>
      <c r="V838" s="58"/>
      <c r="W838" s="58"/>
      <c r="X838" s="58"/>
      <c r="Y838" s="58"/>
      <c r="Z838" s="58"/>
    </row>
    <row r="839" spans="16:26" ht="14.4" hidden="1" x14ac:dyDescent="0.3">
      <c r="P839" s="58"/>
      <c r="Q839" s="58"/>
      <c r="R839" s="58"/>
      <c r="S839" s="58"/>
      <c r="T839" s="58"/>
      <c r="U839" s="58"/>
      <c r="V839" s="58"/>
      <c r="W839" s="58"/>
      <c r="X839" s="58"/>
      <c r="Y839" s="58"/>
      <c r="Z839" s="58"/>
    </row>
    <row r="840" spans="16:26" ht="14.4" hidden="1" x14ac:dyDescent="0.3">
      <c r="P840" s="58"/>
      <c r="Q840" s="58"/>
      <c r="R840" s="58"/>
      <c r="S840" s="58"/>
      <c r="T840" s="58"/>
      <c r="U840" s="58"/>
      <c r="V840" s="58"/>
      <c r="W840" s="58"/>
      <c r="X840" s="58"/>
      <c r="Y840" s="58"/>
      <c r="Z840" s="58"/>
    </row>
    <row r="841" spans="16:26" ht="14.4" hidden="1" x14ac:dyDescent="0.3">
      <c r="P841" s="58"/>
      <c r="Q841" s="58"/>
      <c r="R841" s="58"/>
      <c r="S841" s="58"/>
      <c r="T841" s="58"/>
      <c r="U841" s="58"/>
      <c r="V841" s="58"/>
      <c r="W841" s="58"/>
      <c r="X841" s="58"/>
      <c r="Y841" s="58"/>
      <c r="Z841" s="58"/>
    </row>
    <row r="842" spans="16:26" ht="14.4" hidden="1" x14ac:dyDescent="0.3">
      <c r="P842" s="58"/>
      <c r="Q842" s="58"/>
      <c r="R842" s="58"/>
      <c r="S842" s="58"/>
      <c r="T842" s="58"/>
      <c r="U842" s="58"/>
      <c r="V842" s="58"/>
      <c r="W842" s="58"/>
      <c r="X842" s="58"/>
      <c r="Y842" s="58"/>
      <c r="Z842" s="58"/>
    </row>
    <row r="843" spans="16:26" ht="14.4" hidden="1" x14ac:dyDescent="0.3">
      <c r="P843" s="58"/>
      <c r="Q843" s="58"/>
      <c r="R843" s="58"/>
      <c r="S843" s="58"/>
      <c r="T843" s="58"/>
      <c r="U843" s="58"/>
      <c r="V843" s="58"/>
      <c r="W843" s="58"/>
      <c r="X843" s="58"/>
      <c r="Y843" s="58"/>
      <c r="Z843" s="58"/>
    </row>
    <row r="844" spans="16:26" ht="14.4" hidden="1" x14ac:dyDescent="0.3">
      <c r="P844" s="58"/>
      <c r="Q844" s="58"/>
      <c r="R844" s="58"/>
      <c r="S844" s="58"/>
      <c r="T844" s="58"/>
      <c r="U844" s="58"/>
      <c r="V844" s="58"/>
      <c r="W844" s="58"/>
      <c r="X844" s="58"/>
      <c r="Y844" s="58"/>
      <c r="Z844" s="58"/>
    </row>
    <row r="845" spans="16:26" ht="14.4" hidden="1" x14ac:dyDescent="0.3">
      <c r="P845" s="58"/>
      <c r="Q845" s="58"/>
      <c r="R845" s="58"/>
      <c r="S845" s="58"/>
      <c r="T845" s="58"/>
      <c r="U845" s="58"/>
      <c r="V845" s="58"/>
      <c r="W845" s="58"/>
      <c r="X845" s="58"/>
      <c r="Y845" s="58"/>
      <c r="Z845" s="58"/>
    </row>
    <row r="846" spans="16:26" ht="14.4" hidden="1" x14ac:dyDescent="0.3">
      <c r="P846" s="58"/>
      <c r="Q846" s="58"/>
      <c r="R846" s="58"/>
      <c r="S846" s="58"/>
      <c r="T846" s="58"/>
      <c r="U846" s="58"/>
      <c r="V846" s="58"/>
      <c r="W846" s="58"/>
      <c r="X846" s="58"/>
      <c r="Y846" s="58"/>
      <c r="Z846" s="58"/>
    </row>
    <row r="847" spans="16:26" ht="14.4" hidden="1" x14ac:dyDescent="0.3">
      <c r="P847" s="58"/>
      <c r="Q847" s="58"/>
      <c r="R847" s="58"/>
      <c r="S847" s="58"/>
      <c r="T847" s="58"/>
      <c r="U847" s="58"/>
      <c r="V847" s="58"/>
      <c r="W847" s="58"/>
      <c r="X847" s="58"/>
      <c r="Y847" s="58"/>
      <c r="Z847" s="58"/>
    </row>
    <row r="848" spans="16:26" ht="14.4" hidden="1" x14ac:dyDescent="0.3">
      <c r="P848" s="58"/>
      <c r="Q848" s="58"/>
      <c r="R848" s="58"/>
      <c r="S848" s="58"/>
      <c r="T848" s="58"/>
      <c r="U848" s="58"/>
      <c r="V848" s="58"/>
      <c r="W848" s="58"/>
      <c r="X848" s="58"/>
      <c r="Y848" s="58"/>
      <c r="Z848" s="58"/>
    </row>
    <row r="849" spans="16:26" ht="14.4" hidden="1" x14ac:dyDescent="0.3">
      <c r="P849" s="58"/>
      <c r="Q849" s="58"/>
      <c r="R849" s="58"/>
      <c r="S849" s="58"/>
      <c r="T849" s="58"/>
      <c r="U849" s="58"/>
      <c r="V849" s="58"/>
      <c r="W849" s="58"/>
      <c r="X849" s="58"/>
      <c r="Y849" s="58"/>
      <c r="Z849" s="58"/>
    </row>
    <row r="850" spans="16:26" ht="14.4" hidden="1" x14ac:dyDescent="0.3">
      <c r="P850" s="58"/>
      <c r="Q850" s="58"/>
      <c r="R850" s="58"/>
      <c r="S850" s="58"/>
      <c r="T850" s="58"/>
      <c r="U850" s="58"/>
      <c r="V850" s="58"/>
      <c r="W850" s="58"/>
      <c r="X850" s="58"/>
      <c r="Y850" s="58"/>
      <c r="Z850" s="58"/>
    </row>
    <row r="851" spans="16:26" ht="14.4" hidden="1" x14ac:dyDescent="0.3">
      <c r="P851" s="58"/>
      <c r="Q851" s="58"/>
      <c r="R851" s="58"/>
      <c r="S851" s="58"/>
      <c r="T851" s="58"/>
      <c r="U851" s="58"/>
      <c r="V851" s="58"/>
      <c r="W851" s="58"/>
      <c r="X851" s="58"/>
      <c r="Y851" s="58"/>
      <c r="Z851" s="58"/>
    </row>
    <row r="852" spans="16:26" ht="14.4" hidden="1" x14ac:dyDescent="0.3">
      <c r="P852" s="58"/>
      <c r="Q852" s="58"/>
      <c r="R852" s="58"/>
      <c r="S852" s="58"/>
      <c r="T852" s="58"/>
      <c r="U852" s="58"/>
      <c r="V852" s="58"/>
      <c r="W852" s="58"/>
      <c r="X852" s="58"/>
      <c r="Y852" s="58"/>
      <c r="Z852" s="58"/>
    </row>
    <row r="853" spans="16:26" ht="14.4" hidden="1" x14ac:dyDescent="0.3">
      <c r="P853" s="58"/>
      <c r="Q853" s="58"/>
      <c r="R853" s="58"/>
      <c r="S853" s="58"/>
      <c r="T853" s="58"/>
      <c r="U853" s="58"/>
      <c r="V853" s="58"/>
      <c r="W853" s="58"/>
      <c r="X853" s="58"/>
      <c r="Y853" s="58"/>
      <c r="Z853" s="58"/>
    </row>
    <row r="854" spans="16:26" ht="14.4" hidden="1" x14ac:dyDescent="0.3">
      <c r="P854" s="58"/>
      <c r="Q854" s="58"/>
      <c r="R854" s="58"/>
      <c r="S854" s="58"/>
      <c r="T854" s="58"/>
      <c r="U854" s="58"/>
      <c r="V854" s="58"/>
      <c r="W854" s="58"/>
      <c r="X854" s="58"/>
      <c r="Y854" s="58"/>
      <c r="Z854" s="58"/>
    </row>
    <row r="855" spans="16:26" ht="14.4" hidden="1" x14ac:dyDescent="0.3">
      <c r="P855" s="58"/>
      <c r="Q855" s="58"/>
      <c r="R855" s="58"/>
      <c r="S855" s="58"/>
      <c r="T855" s="58"/>
      <c r="U855" s="58"/>
      <c r="V855" s="58"/>
      <c r="W855" s="58"/>
      <c r="X855" s="58"/>
      <c r="Y855" s="58"/>
      <c r="Z855" s="58"/>
    </row>
    <row r="856" spans="16:26" ht="14.4" hidden="1" x14ac:dyDescent="0.3">
      <c r="P856" s="58"/>
      <c r="Q856" s="58"/>
      <c r="R856" s="58"/>
      <c r="S856" s="58"/>
      <c r="T856" s="58"/>
      <c r="U856" s="58"/>
      <c r="V856" s="58"/>
      <c r="W856" s="58"/>
      <c r="X856" s="58"/>
      <c r="Y856" s="58"/>
      <c r="Z856" s="58"/>
    </row>
    <row r="857" spans="16:26" ht="14.4" hidden="1" x14ac:dyDescent="0.3">
      <c r="P857" s="58"/>
      <c r="Q857" s="58"/>
      <c r="R857" s="58"/>
      <c r="S857" s="58"/>
      <c r="T857" s="58"/>
      <c r="U857" s="58"/>
      <c r="V857" s="58"/>
      <c r="W857" s="58"/>
      <c r="X857" s="58"/>
      <c r="Y857" s="58"/>
      <c r="Z857" s="58"/>
    </row>
    <row r="858" spans="16:26" ht="14.4" hidden="1" x14ac:dyDescent="0.3">
      <c r="P858" s="58"/>
      <c r="Q858" s="58"/>
      <c r="R858" s="58"/>
      <c r="S858" s="58"/>
      <c r="T858" s="58"/>
      <c r="U858" s="58"/>
      <c r="V858" s="58"/>
      <c r="W858" s="58"/>
      <c r="X858" s="58"/>
      <c r="Y858" s="58"/>
      <c r="Z858" s="58"/>
    </row>
    <row r="859" spans="16:26" ht="14.4" hidden="1" x14ac:dyDescent="0.3">
      <c r="P859" s="58"/>
      <c r="Q859" s="58"/>
      <c r="R859" s="58"/>
      <c r="S859" s="58"/>
      <c r="T859" s="58"/>
      <c r="U859" s="58"/>
      <c r="V859" s="58"/>
      <c r="W859" s="58"/>
      <c r="X859" s="58"/>
      <c r="Y859" s="58"/>
      <c r="Z859" s="58"/>
    </row>
    <row r="860" spans="16:26" ht="14.4" hidden="1" x14ac:dyDescent="0.3">
      <c r="P860" s="58"/>
      <c r="Q860" s="58"/>
      <c r="R860" s="58"/>
      <c r="S860" s="58"/>
      <c r="T860" s="58"/>
      <c r="U860" s="58"/>
      <c r="V860" s="58"/>
      <c r="W860" s="58"/>
      <c r="X860" s="58"/>
      <c r="Y860" s="58"/>
      <c r="Z860" s="58"/>
    </row>
    <row r="861" spans="16:26" ht="14.4" hidden="1" x14ac:dyDescent="0.3">
      <c r="P861" s="58"/>
      <c r="Q861" s="58"/>
      <c r="R861" s="58"/>
      <c r="S861" s="58"/>
      <c r="T861" s="58"/>
      <c r="U861" s="58"/>
      <c r="V861" s="58"/>
      <c r="W861" s="58"/>
      <c r="X861" s="58"/>
      <c r="Y861" s="58"/>
      <c r="Z861" s="58"/>
    </row>
    <row r="862" spans="16:26" ht="14.4" hidden="1" x14ac:dyDescent="0.3">
      <c r="P862" s="58"/>
      <c r="Q862" s="58"/>
      <c r="R862" s="58"/>
      <c r="S862" s="58"/>
      <c r="T862" s="58"/>
      <c r="U862" s="58"/>
      <c r="V862" s="58"/>
      <c r="W862" s="58"/>
      <c r="X862" s="58"/>
      <c r="Y862" s="58"/>
      <c r="Z862" s="58"/>
    </row>
    <row r="863" spans="16:26" ht="14.4" hidden="1" x14ac:dyDescent="0.3">
      <c r="P863" s="58"/>
      <c r="Q863" s="58"/>
      <c r="R863" s="58"/>
      <c r="S863" s="58"/>
      <c r="T863" s="58"/>
      <c r="U863" s="58"/>
      <c r="V863" s="58"/>
      <c r="W863" s="58"/>
      <c r="X863" s="58"/>
      <c r="Y863" s="58"/>
      <c r="Z863" s="58"/>
    </row>
    <row r="864" spans="16:26" ht="14.4" hidden="1" x14ac:dyDescent="0.3">
      <c r="P864" s="58"/>
      <c r="Q864" s="58"/>
      <c r="R864" s="58"/>
      <c r="S864" s="58"/>
      <c r="T864" s="58"/>
      <c r="U864" s="58"/>
      <c r="V864" s="58"/>
      <c r="W864" s="58"/>
      <c r="X864" s="58"/>
      <c r="Y864" s="58"/>
      <c r="Z864" s="58"/>
    </row>
    <row r="865" spans="16:26" ht="14.4" hidden="1" x14ac:dyDescent="0.3">
      <c r="P865" s="58"/>
      <c r="Q865" s="58"/>
      <c r="R865" s="58"/>
      <c r="S865" s="58"/>
      <c r="T865" s="58"/>
      <c r="U865" s="58"/>
      <c r="V865" s="58"/>
      <c r="W865" s="58"/>
      <c r="X865" s="58"/>
      <c r="Y865" s="58"/>
      <c r="Z865" s="58"/>
    </row>
    <row r="866" spans="16:26" ht="14.4" hidden="1" x14ac:dyDescent="0.3">
      <c r="P866" s="58"/>
      <c r="Q866" s="58"/>
      <c r="R866" s="58"/>
      <c r="S866" s="58"/>
      <c r="T866" s="58"/>
      <c r="U866" s="58"/>
      <c r="V866" s="58"/>
      <c r="W866" s="58"/>
      <c r="X866" s="58"/>
      <c r="Y866" s="58"/>
      <c r="Z866" s="58"/>
    </row>
    <row r="867" spans="16:26" ht="14.4" hidden="1" x14ac:dyDescent="0.3">
      <c r="P867" s="58"/>
      <c r="Q867" s="58"/>
      <c r="R867" s="58"/>
      <c r="S867" s="58"/>
      <c r="T867" s="58"/>
      <c r="U867" s="58"/>
      <c r="V867" s="58"/>
      <c r="W867" s="58"/>
      <c r="X867" s="58"/>
      <c r="Y867" s="58"/>
      <c r="Z867" s="58"/>
    </row>
    <row r="868" spans="16:26" ht="14.4" hidden="1" x14ac:dyDescent="0.3">
      <c r="P868" s="58"/>
      <c r="Q868" s="58"/>
      <c r="R868" s="58"/>
      <c r="S868" s="58"/>
      <c r="T868" s="58"/>
      <c r="U868" s="58"/>
      <c r="V868" s="58"/>
      <c r="W868" s="58"/>
      <c r="X868" s="58"/>
      <c r="Y868" s="58"/>
      <c r="Z868" s="58"/>
    </row>
    <row r="869" spans="16:26" ht="14.4" hidden="1" x14ac:dyDescent="0.3">
      <c r="P869" s="58"/>
      <c r="Q869" s="58"/>
      <c r="R869" s="58"/>
      <c r="S869" s="58"/>
      <c r="T869" s="58"/>
      <c r="U869" s="58"/>
      <c r="V869" s="58"/>
      <c r="W869" s="58"/>
      <c r="X869" s="58"/>
      <c r="Y869" s="58"/>
      <c r="Z869" s="58"/>
    </row>
    <row r="870" spans="16:26" ht="14.4" hidden="1" x14ac:dyDescent="0.3">
      <c r="P870" s="58"/>
      <c r="Q870" s="58"/>
      <c r="R870" s="58"/>
      <c r="S870" s="58"/>
      <c r="T870" s="58"/>
      <c r="U870" s="58"/>
      <c r="V870" s="58"/>
      <c r="W870" s="58"/>
      <c r="X870" s="58"/>
      <c r="Y870" s="58"/>
      <c r="Z870" s="58"/>
    </row>
    <row r="871" spans="16:26" ht="14.4" hidden="1" x14ac:dyDescent="0.3">
      <c r="P871" s="58"/>
      <c r="Q871" s="58"/>
      <c r="R871" s="58"/>
      <c r="S871" s="58"/>
      <c r="T871" s="58"/>
      <c r="U871" s="58"/>
      <c r="V871" s="58"/>
      <c r="W871" s="58"/>
      <c r="X871" s="58"/>
      <c r="Y871" s="58"/>
      <c r="Z871" s="58"/>
    </row>
    <row r="872" spans="16:26" ht="14.4" hidden="1" x14ac:dyDescent="0.3">
      <c r="P872" s="58"/>
      <c r="Q872" s="58"/>
      <c r="R872" s="58"/>
      <c r="S872" s="58"/>
      <c r="T872" s="58"/>
      <c r="U872" s="58"/>
      <c r="V872" s="58"/>
      <c r="W872" s="58"/>
      <c r="X872" s="58"/>
      <c r="Y872" s="58"/>
      <c r="Z872" s="58"/>
    </row>
    <row r="873" spans="16:26" ht="14.4" hidden="1" x14ac:dyDescent="0.3">
      <c r="P873" s="58"/>
      <c r="Q873" s="58"/>
      <c r="R873" s="58"/>
      <c r="S873" s="58"/>
      <c r="T873" s="58"/>
      <c r="U873" s="58"/>
      <c r="V873" s="58"/>
      <c r="W873" s="58"/>
      <c r="X873" s="58"/>
      <c r="Y873" s="58"/>
      <c r="Z873" s="58"/>
    </row>
    <row r="874" spans="16:26" ht="14.4" hidden="1" x14ac:dyDescent="0.3">
      <c r="P874" s="58"/>
      <c r="Q874" s="58"/>
      <c r="R874" s="58"/>
      <c r="S874" s="58"/>
      <c r="T874" s="58"/>
      <c r="U874" s="58"/>
      <c r="V874" s="58"/>
      <c r="W874" s="58"/>
      <c r="X874" s="58"/>
      <c r="Y874" s="58"/>
      <c r="Z874" s="58"/>
    </row>
    <row r="875" spans="16:26" ht="14.4" hidden="1" x14ac:dyDescent="0.3">
      <c r="P875" s="58"/>
      <c r="Q875" s="58"/>
      <c r="R875" s="58"/>
      <c r="S875" s="58"/>
      <c r="T875" s="58"/>
      <c r="U875" s="58"/>
      <c r="V875" s="58"/>
      <c r="W875" s="58"/>
      <c r="X875" s="58"/>
      <c r="Y875" s="58"/>
      <c r="Z875" s="58"/>
    </row>
    <row r="876" spans="16:26" ht="14.4" hidden="1" x14ac:dyDescent="0.3">
      <c r="P876" s="58"/>
      <c r="Q876" s="58"/>
      <c r="R876" s="58"/>
      <c r="S876" s="58"/>
      <c r="T876" s="58"/>
      <c r="U876" s="58"/>
      <c r="V876" s="58"/>
      <c r="W876" s="58"/>
      <c r="X876" s="58"/>
      <c r="Y876" s="58"/>
      <c r="Z876" s="58"/>
    </row>
    <row r="877" spans="16:26" ht="14.4" hidden="1" x14ac:dyDescent="0.3">
      <c r="P877" s="58"/>
      <c r="Q877" s="58"/>
      <c r="R877" s="58"/>
      <c r="S877" s="58"/>
      <c r="T877" s="58"/>
      <c r="U877" s="58"/>
      <c r="V877" s="58"/>
      <c r="W877" s="58"/>
      <c r="X877" s="58"/>
      <c r="Y877" s="58"/>
      <c r="Z877" s="58"/>
    </row>
    <row r="878" spans="16:26" ht="14.4" hidden="1" x14ac:dyDescent="0.3">
      <c r="P878" s="58"/>
      <c r="Q878" s="58"/>
      <c r="R878" s="58"/>
      <c r="S878" s="58"/>
      <c r="T878" s="58"/>
      <c r="U878" s="58"/>
      <c r="V878" s="58"/>
      <c r="W878" s="58"/>
      <c r="X878" s="58"/>
      <c r="Y878" s="58"/>
      <c r="Z878" s="58"/>
    </row>
    <row r="879" spans="16:26" ht="14.4" hidden="1" x14ac:dyDescent="0.3">
      <c r="P879" s="58"/>
      <c r="Q879" s="58"/>
      <c r="R879" s="58"/>
      <c r="S879" s="58"/>
      <c r="T879" s="58"/>
      <c r="U879" s="58"/>
      <c r="V879" s="58"/>
      <c r="W879" s="58"/>
      <c r="X879" s="58"/>
      <c r="Y879" s="58"/>
      <c r="Z879" s="58"/>
    </row>
    <row r="880" spans="16:26" ht="14.4" hidden="1" x14ac:dyDescent="0.3">
      <c r="P880" s="58"/>
      <c r="Q880" s="58"/>
      <c r="R880" s="58"/>
      <c r="S880" s="58"/>
      <c r="T880" s="58"/>
      <c r="U880" s="58"/>
      <c r="V880" s="58"/>
      <c r="W880" s="58"/>
      <c r="X880" s="58"/>
      <c r="Y880" s="58"/>
      <c r="Z880" s="58"/>
    </row>
    <row r="881" spans="16:26" ht="14.4" hidden="1" x14ac:dyDescent="0.3">
      <c r="P881" s="58"/>
      <c r="Q881" s="58"/>
      <c r="R881" s="58"/>
      <c r="S881" s="58"/>
      <c r="T881" s="58"/>
      <c r="U881" s="58"/>
      <c r="V881" s="58"/>
      <c r="W881" s="58"/>
      <c r="X881" s="58"/>
      <c r="Y881" s="58"/>
      <c r="Z881" s="58"/>
    </row>
    <row r="882" spans="16:26" ht="14.4" hidden="1" x14ac:dyDescent="0.3">
      <c r="P882" s="58"/>
      <c r="Q882" s="58"/>
      <c r="R882" s="58"/>
      <c r="S882" s="58"/>
      <c r="T882" s="58"/>
      <c r="U882" s="58"/>
      <c r="V882" s="58"/>
      <c r="W882" s="58"/>
      <c r="X882" s="58"/>
      <c r="Y882" s="58"/>
      <c r="Z882" s="58"/>
    </row>
    <row r="883" spans="16:26" ht="14.4" hidden="1" x14ac:dyDescent="0.3">
      <c r="P883" s="58"/>
      <c r="Q883" s="58"/>
      <c r="R883" s="58"/>
      <c r="S883" s="58"/>
      <c r="T883" s="58"/>
      <c r="U883" s="58"/>
      <c r="V883" s="58"/>
      <c r="W883" s="58"/>
      <c r="X883" s="58"/>
      <c r="Y883" s="58"/>
      <c r="Z883" s="58"/>
    </row>
    <row r="884" spans="16:26" ht="14.4" hidden="1" x14ac:dyDescent="0.3">
      <c r="P884" s="58"/>
      <c r="Q884" s="58"/>
      <c r="R884" s="58"/>
      <c r="S884" s="58"/>
      <c r="T884" s="58"/>
      <c r="U884" s="58"/>
      <c r="V884" s="58"/>
      <c r="W884" s="58"/>
      <c r="X884" s="58"/>
      <c r="Y884" s="58"/>
      <c r="Z884" s="58"/>
    </row>
    <row r="885" spans="16:26" ht="14.4" hidden="1" x14ac:dyDescent="0.3">
      <c r="P885" s="58"/>
      <c r="Q885" s="58"/>
      <c r="R885" s="58"/>
      <c r="S885" s="58"/>
      <c r="T885" s="58"/>
      <c r="U885" s="58"/>
      <c r="V885" s="58"/>
      <c r="W885" s="58"/>
      <c r="X885" s="58"/>
      <c r="Y885" s="58"/>
      <c r="Z885" s="58"/>
    </row>
    <row r="886" spans="16:26" ht="14.4" hidden="1" x14ac:dyDescent="0.3">
      <c r="P886" s="58"/>
      <c r="Q886" s="58"/>
      <c r="R886" s="58"/>
      <c r="S886" s="58"/>
      <c r="T886" s="58"/>
      <c r="U886" s="58"/>
      <c r="V886" s="58"/>
      <c r="W886" s="58"/>
      <c r="X886" s="58"/>
      <c r="Y886" s="58"/>
      <c r="Z886" s="58"/>
    </row>
    <row r="887" spans="16:26" ht="14.4" hidden="1" x14ac:dyDescent="0.3">
      <c r="P887" s="58"/>
      <c r="Q887" s="58"/>
      <c r="R887" s="58"/>
      <c r="S887" s="58"/>
      <c r="T887" s="58"/>
      <c r="U887" s="58"/>
      <c r="V887" s="58"/>
      <c r="W887" s="58"/>
      <c r="X887" s="58"/>
      <c r="Y887" s="58"/>
      <c r="Z887" s="58"/>
    </row>
    <row r="888" spans="16:26" ht="14.4" hidden="1" x14ac:dyDescent="0.3">
      <c r="P888" s="58"/>
      <c r="Q888" s="58"/>
      <c r="R888" s="58"/>
      <c r="S888" s="58"/>
      <c r="T888" s="58"/>
      <c r="U888" s="58"/>
      <c r="V888" s="58"/>
      <c r="W888" s="58"/>
      <c r="X888" s="58"/>
      <c r="Y888" s="58"/>
      <c r="Z888" s="58"/>
    </row>
    <row r="889" spans="16:26" ht="14.4" hidden="1" x14ac:dyDescent="0.3">
      <c r="P889" s="58"/>
      <c r="Q889" s="58"/>
      <c r="R889" s="58"/>
      <c r="S889" s="58"/>
      <c r="T889" s="58"/>
      <c r="U889" s="58"/>
      <c r="V889" s="58"/>
      <c r="W889" s="58"/>
      <c r="X889" s="58"/>
      <c r="Y889" s="58"/>
      <c r="Z889" s="58"/>
    </row>
    <row r="890" spans="16:26" ht="14.4" hidden="1" x14ac:dyDescent="0.3">
      <c r="P890" s="58"/>
      <c r="Q890" s="58"/>
      <c r="R890" s="58"/>
      <c r="S890" s="58"/>
      <c r="T890" s="58"/>
      <c r="U890" s="58"/>
      <c r="V890" s="58"/>
      <c r="W890" s="58"/>
      <c r="X890" s="58"/>
      <c r="Y890" s="58"/>
      <c r="Z890" s="58"/>
    </row>
    <row r="891" spans="16:26" ht="14.4" hidden="1" x14ac:dyDescent="0.3">
      <c r="P891" s="58"/>
      <c r="Q891" s="58"/>
      <c r="R891" s="58"/>
      <c r="S891" s="58"/>
      <c r="T891" s="58"/>
      <c r="U891" s="58"/>
      <c r="V891" s="58"/>
      <c r="W891" s="58"/>
      <c r="X891" s="58"/>
      <c r="Y891" s="58"/>
      <c r="Z891" s="58"/>
    </row>
    <row r="892" spans="16:26" ht="14.4" hidden="1" x14ac:dyDescent="0.3">
      <c r="P892" s="58"/>
      <c r="Q892" s="58"/>
      <c r="R892" s="58"/>
      <c r="S892" s="58"/>
      <c r="T892" s="58"/>
      <c r="U892" s="58"/>
      <c r="V892" s="58"/>
      <c r="W892" s="58"/>
      <c r="X892" s="58"/>
      <c r="Y892" s="58"/>
      <c r="Z892" s="58"/>
    </row>
    <row r="893" spans="16:26" ht="14.4" hidden="1" x14ac:dyDescent="0.3">
      <c r="P893" s="58"/>
      <c r="Q893" s="58"/>
      <c r="R893" s="58"/>
      <c r="S893" s="58"/>
      <c r="T893" s="58"/>
      <c r="U893" s="58"/>
      <c r="V893" s="58"/>
      <c r="W893" s="58"/>
      <c r="X893" s="58"/>
      <c r="Y893" s="58"/>
      <c r="Z893" s="58"/>
    </row>
    <row r="894" spans="16:26" ht="14.4" hidden="1" x14ac:dyDescent="0.3">
      <c r="P894" s="58"/>
      <c r="Q894" s="58"/>
      <c r="R894" s="58"/>
      <c r="S894" s="58"/>
      <c r="T894" s="58"/>
      <c r="U894" s="58"/>
      <c r="V894" s="58"/>
      <c r="W894" s="58"/>
      <c r="X894" s="58"/>
      <c r="Y894" s="58"/>
      <c r="Z894" s="58"/>
    </row>
    <row r="895" spans="16:26" ht="14.4" hidden="1" x14ac:dyDescent="0.3">
      <c r="P895" s="58"/>
      <c r="Q895" s="58"/>
      <c r="R895" s="58"/>
      <c r="S895" s="58"/>
      <c r="T895" s="58"/>
      <c r="U895" s="58"/>
      <c r="V895" s="58"/>
      <c r="W895" s="58"/>
      <c r="X895" s="58"/>
      <c r="Y895" s="58"/>
      <c r="Z895" s="58"/>
    </row>
    <row r="896" spans="16:26" ht="14.4" hidden="1" x14ac:dyDescent="0.3">
      <c r="P896" s="58"/>
      <c r="Q896" s="58"/>
      <c r="R896" s="58"/>
      <c r="S896" s="58"/>
      <c r="T896" s="58"/>
      <c r="U896" s="58"/>
      <c r="V896" s="58"/>
      <c r="W896" s="58"/>
      <c r="X896" s="58"/>
      <c r="Y896" s="58"/>
      <c r="Z896" s="58"/>
    </row>
    <row r="897" spans="16:26" ht="14.4" hidden="1" x14ac:dyDescent="0.3">
      <c r="P897" s="58"/>
      <c r="Q897" s="58"/>
      <c r="R897" s="58"/>
      <c r="S897" s="58"/>
      <c r="T897" s="58"/>
      <c r="U897" s="58"/>
      <c r="V897" s="58"/>
      <c r="W897" s="58"/>
      <c r="X897" s="58"/>
      <c r="Y897" s="58"/>
      <c r="Z897" s="58"/>
    </row>
    <row r="898" spans="16:26" ht="14.4" hidden="1" x14ac:dyDescent="0.3">
      <c r="P898" s="58"/>
      <c r="Q898" s="58"/>
      <c r="R898" s="58"/>
      <c r="S898" s="58"/>
      <c r="T898" s="58"/>
      <c r="U898" s="58"/>
      <c r="V898" s="58"/>
      <c r="W898" s="58"/>
      <c r="X898" s="58"/>
      <c r="Y898" s="58"/>
      <c r="Z898" s="58"/>
    </row>
    <row r="899" spans="16:26" ht="14.4" hidden="1" x14ac:dyDescent="0.3">
      <c r="P899" s="58"/>
      <c r="Q899" s="58"/>
      <c r="R899" s="58"/>
      <c r="S899" s="58"/>
      <c r="T899" s="58"/>
      <c r="U899" s="58"/>
      <c r="V899" s="58"/>
      <c r="W899" s="58"/>
      <c r="X899" s="58"/>
      <c r="Y899" s="58"/>
      <c r="Z899" s="58"/>
    </row>
    <row r="900" spans="16:26" ht="14.4" hidden="1" x14ac:dyDescent="0.3">
      <c r="P900" s="58"/>
      <c r="Q900" s="58"/>
      <c r="R900" s="58"/>
      <c r="S900" s="58"/>
      <c r="T900" s="58"/>
      <c r="U900" s="58"/>
      <c r="V900" s="58"/>
      <c r="W900" s="58"/>
      <c r="X900" s="58"/>
      <c r="Y900" s="58"/>
      <c r="Z900" s="58"/>
    </row>
    <row r="901" spans="16:26" ht="14.4" hidden="1" x14ac:dyDescent="0.3">
      <c r="P901" s="58"/>
      <c r="Q901" s="58"/>
      <c r="R901" s="58"/>
      <c r="S901" s="58"/>
      <c r="T901" s="58"/>
      <c r="U901" s="58"/>
      <c r="V901" s="58"/>
      <c r="W901" s="58"/>
      <c r="X901" s="58"/>
      <c r="Y901" s="58"/>
      <c r="Z901" s="58"/>
    </row>
    <row r="902" spans="16:26" ht="14.4" hidden="1" x14ac:dyDescent="0.3">
      <c r="P902" s="58"/>
      <c r="Q902" s="58"/>
      <c r="R902" s="58"/>
      <c r="S902" s="58"/>
      <c r="T902" s="58"/>
      <c r="U902" s="58"/>
      <c r="V902" s="58"/>
      <c r="W902" s="58"/>
      <c r="X902" s="58"/>
      <c r="Y902" s="58"/>
      <c r="Z902" s="58"/>
    </row>
    <row r="903" spans="16:26" ht="14.4" hidden="1" x14ac:dyDescent="0.3">
      <c r="P903" s="58"/>
      <c r="Q903" s="58"/>
      <c r="R903" s="58"/>
      <c r="S903" s="58"/>
      <c r="T903" s="58"/>
      <c r="U903" s="58"/>
      <c r="V903" s="58"/>
      <c r="W903" s="58"/>
      <c r="X903" s="58"/>
      <c r="Y903" s="58"/>
      <c r="Z903" s="58"/>
    </row>
    <row r="904" spans="16:26" ht="14.4" hidden="1" x14ac:dyDescent="0.3">
      <c r="P904" s="58"/>
      <c r="Q904" s="58"/>
      <c r="R904" s="58"/>
      <c r="S904" s="58"/>
      <c r="T904" s="58"/>
      <c r="U904" s="58"/>
      <c r="V904" s="58"/>
      <c r="W904" s="58"/>
      <c r="X904" s="58"/>
      <c r="Y904" s="58"/>
      <c r="Z904" s="58"/>
    </row>
    <row r="905" spans="16:26" ht="14.4" hidden="1" x14ac:dyDescent="0.3">
      <c r="P905" s="58"/>
      <c r="Q905" s="58"/>
      <c r="R905" s="58"/>
      <c r="S905" s="58"/>
      <c r="T905" s="58"/>
      <c r="U905" s="58"/>
      <c r="V905" s="58"/>
      <c r="W905" s="58"/>
      <c r="X905" s="58"/>
      <c r="Y905" s="58"/>
      <c r="Z905" s="58"/>
    </row>
    <row r="906" spans="16:26" ht="14.4" hidden="1" x14ac:dyDescent="0.3">
      <c r="P906" s="58"/>
      <c r="Q906" s="58"/>
      <c r="R906" s="58"/>
      <c r="S906" s="58"/>
      <c r="T906" s="58"/>
      <c r="U906" s="58"/>
      <c r="V906" s="58"/>
      <c r="W906" s="58"/>
      <c r="X906" s="58"/>
      <c r="Y906" s="58"/>
      <c r="Z906" s="58"/>
    </row>
    <row r="907" spans="16:26" ht="14.4" hidden="1" x14ac:dyDescent="0.3">
      <c r="P907" s="58"/>
      <c r="Q907" s="58"/>
      <c r="R907" s="58"/>
      <c r="S907" s="58"/>
      <c r="T907" s="58"/>
      <c r="U907" s="58"/>
      <c r="V907" s="58"/>
      <c r="W907" s="58"/>
      <c r="X907" s="58"/>
      <c r="Y907" s="58"/>
      <c r="Z907" s="58"/>
    </row>
    <row r="908" spans="16:26" ht="14.4" hidden="1" x14ac:dyDescent="0.3">
      <c r="P908" s="58"/>
      <c r="Q908" s="58"/>
      <c r="R908" s="58"/>
      <c r="S908" s="58"/>
      <c r="T908" s="58"/>
      <c r="U908" s="58"/>
      <c r="V908" s="58"/>
      <c r="W908" s="58"/>
      <c r="X908" s="58"/>
      <c r="Y908" s="58"/>
      <c r="Z908" s="58"/>
    </row>
    <row r="909" spans="16:26" ht="14.4" hidden="1" x14ac:dyDescent="0.3">
      <c r="P909" s="58"/>
      <c r="Q909" s="58"/>
      <c r="R909" s="58"/>
      <c r="S909" s="58"/>
      <c r="T909" s="58"/>
      <c r="U909" s="58"/>
      <c r="V909" s="58"/>
      <c r="W909" s="58"/>
      <c r="X909" s="58"/>
      <c r="Y909" s="58"/>
      <c r="Z909" s="58"/>
    </row>
    <row r="910" spans="16:26" ht="14.4" hidden="1" x14ac:dyDescent="0.3">
      <c r="P910" s="58"/>
      <c r="Q910" s="58"/>
      <c r="R910" s="58"/>
      <c r="S910" s="58"/>
      <c r="T910" s="58"/>
      <c r="U910" s="58"/>
      <c r="V910" s="58"/>
      <c r="W910" s="58"/>
      <c r="X910" s="58"/>
      <c r="Y910" s="58"/>
      <c r="Z910" s="58"/>
    </row>
    <row r="911" spans="16:26" ht="14.4" hidden="1" x14ac:dyDescent="0.3">
      <c r="P911" s="58"/>
      <c r="Q911" s="58"/>
      <c r="R911" s="58"/>
      <c r="S911" s="58"/>
      <c r="T911" s="58"/>
      <c r="U911" s="58"/>
      <c r="V911" s="58"/>
      <c r="W911" s="58"/>
      <c r="X911" s="58"/>
      <c r="Y911" s="58"/>
      <c r="Z911" s="58"/>
    </row>
    <row r="912" spans="16:26" ht="14.4" hidden="1" x14ac:dyDescent="0.3">
      <c r="P912" s="58"/>
      <c r="Q912" s="58"/>
      <c r="R912" s="58"/>
      <c r="S912" s="58"/>
      <c r="T912" s="58"/>
      <c r="U912" s="58"/>
      <c r="V912" s="58"/>
      <c r="W912" s="58"/>
      <c r="X912" s="58"/>
      <c r="Y912" s="58"/>
      <c r="Z912" s="58"/>
    </row>
    <row r="913" spans="16:26" ht="14.4" hidden="1" x14ac:dyDescent="0.3">
      <c r="P913" s="58"/>
      <c r="Q913" s="58"/>
      <c r="R913" s="58"/>
      <c r="S913" s="58"/>
      <c r="T913" s="58"/>
      <c r="U913" s="58"/>
      <c r="V913" s="58"/>
      <c r="W913" s="58"/>
      <c r="X913" s="58"/>
      <c r="Y913" s="58"/>
      <c r="Z913" s="58"/>
    </row>
    <row r="914" spans="16:26" ht="14.4" hidden="1" x14ac:dyDescent="0.3">
      <c r="P914" s="58"/>
      <c r="Q914" s="58"/>
      <c r="R914" s="58"/>
      <c r="S914" s="58"/>
      <c r="T914" s="58"/>
      <c r="U914" s="58"/>
      <c r="V914" s="58"/>
      <c r="W914" s="58"/>
      <c r="X914" s="58"/>
      <c r="Y914" s="58"/>
      <c r="Z914" s="58"/>
    </row>
    <row r="915" spans="16:26" ht="14.4" hidden="1" x14ac:dyDescent="0.3">
      <c r="P915" s="58"/>
      <c r="Q915" s="58"/>
      <c r="R915" s="58"/>
      <c r="S915" s="58"/>
      <c r="T915" s="58"/>
      <c r="U915" s="58"/>
      <c r="V915" s="58"/>
      <c r="W915" s="58"/>
      <c r="X915" s="58"/>
      <c r="Y915" s="58"/>
      <c r="Z915" s="58"/>
    </row>
    <row r="916" spans="16:26" ht="14.4" hidden="1" x14ac:dyDescent="0.3">
      <c r="P916" s="58"/>
      <c r="Q916" s="58"/>
      <c r="R916" s="58"/>
      <c r="S916" s="58"/>
      <c r="T916" s="58"/>
      <c r="U916" s="58"/>
      <c r="V916" s="58"/>
      <c r="W916" s="58"/>
      <c r="X916" s="58"/>
      <c r="Y916" s="58"/>
      <c r="Z916" s="58"/>
    </row>
    <row r="917" spans="16:26" ht="14.4" hidden="1" x14ac:dyDescent="0.3">
      <c r="P917" s="58"/>
      <c r="Q917" s="58"/>
      <c r="R917" s="58"/>
      <c r="S917" s="58"/>
      <c r="T917" s="58"/>
      <c r="U917" s="58"/>
      <c r="V917" s="58"/>
      <c r="W917" s="58"/>
      <c r="X917" s="58"/>
      <c r="Y917" s="58"/>
      <c r="Z917" s="58"/>
    </row>
    <row r="918" spans="16:26" ht="14.4" hidden="1" x14ac:dyDescent="0.3">
      <c r="P918" s="58"/>
      <c r="Q918" s="58"/>
      <c r="R918" s="58"/>
      <c r="S918" s="58"/>
      <c r="T918" s="58"/>
      <c r="U918" s="58"/>
      <c r="V918" s="58"/>
      <c r="W918" s="58"/>
      <c r="X918" s="58"/>
      <c r="Y918" s="58"/>
      <c r="Z918" s="58"/>
    </row>
    <row r="919" spans="16:26" ht="14.4" hidden="1" x14ac:dyDescent="0.3">
      <c r="P919" s="58"/>
      <c r="Q919" s="58"/>
      <c r="R919" s="58"/>
      <c r="S919" s="58"/>
      <c r="T919" s="58"/>
      <c r="U919" s="58"/>
      <c r="V919" s="58"/>
      <c r="W919" s="58"/>
      <c r="X919" s="58"/>
      <c r="Y919" s="58"/>
      <c r="Z919" s="58"/>
    </row>
    <row r="920" spans="16:26" ht="14.4" hidden="1" x14ac:dyDescent="0.3">
      <c r="P920" s="58"/>
      <c r="Q920" s="58"/>
      <c r="R920" s="58"/>
      <c r="S920" s="58"/>
      <c r="T920" s="58"/>
      <c r="U920" s="58"/>
      <c r="V920" s="58"/>
      <c r="W920" s="58"/>
      <c r="X920" s="58"/>
      <c r="Y920" s="58"/>
      <c r="Z920" s="58"/>
    </row>
    <row r="921" spans="16:26" ht="14.4" hidden="1" x14ac:dyDescent="0.3">
      <c r="P921" s="58"/>
      <c r="Q921" s="58"/>
      <c r="R921" s="58"/>
      <c r="S921" s="58"/>
      <c r="T921" s="58"/>
      <c r="U921" s="58"/>
      <c r="V921" s="58"/>
      <c r="W921" s="58"/>
      <c r="X921" s="58"/>
      <c r="Y921" s="58"/>
      <c r="Z921" s="58"/>
    </row>
    <row r="922" spans="16:26" ht="14.4" hidden="1" x14ac:dyDescent="0.3">
      <c r="P922" s="58"/>
      <c r="Q922" s="58"/>
      <c r="R922" s="58"/>
      <c r="S922" s="58"/>
      <c r="T922" s="58"/>
      <c r="U922" s="58"/>
      <c r="V922" s="58"/>
      <c r="W922" s="58"/>
      <c r="X922" s="58"/>
      <c r="Y922" s="58"/>
      <c r="Z922" s="58"/>
    </row>
    <row r="923" spans="16:26" ht="14.4" hidden="1" x14ac:dyDescent="0.3">
      <c r="P923" s="58"/>
      <c r="Q923" s="58"/>
      <c r="R923" s="58"/>
      <c r="S923" s="58"/>
      <c r="T923" s="58"/>
      <c r="U923" s="58"/>
      <c r="V923" s="58"/>
      <c r="W923" s="58"/>
      <c r="X923" s="58"/>
      <c r="Y923" s="58"/>
      <c r="Z923" s="58"/>
    </row>
    <row r="924" spans="16:26" ht="14.4" hidden="1" x14ac:dyDescent="0.3">
      <c r="P924" s="58"/>
      <c r="Q924" s="58"/>
      <c r="R924" s="58"/>
      <c r="S924" s="58"/>
      <c r="T924" s="58"/>
      <c r="U924" s="58"/>
      <c r="V924" s="58"/>
      <c r="W924" s="58"/>
      <c r="X924" s="58"/>
      <c r="Y924" s="58"/>
      <c r="Z924" s="58"/>
    </row>
    <row r="925" spans="16:26" ht="14.4" hidden="1" x14ac:dyDescent="0.3">
      <c r="P925" s="58"/>
      <c r="Q925" s="58"/>
      <c r="R925" s="58"/>
      <c r="S925" s="58"/>
      <c r="T925" s="58"/>
      <c r="U925" s="58"/>
      <c r="V925" s="58"/>
      <c r="W925" s="58"/>
      <c r="X925" s="58"/>
      <c r="Y925" s="58"/>
      <c r="Z925" s="58"/>
    </row>
    <row r="926" spans="16:26" ht="14.4" hidden="1" x14ac:dyDescent="0.3">
      <c r="P926" s="58"/>
      <c r="Q926" s="58"/>
      <c r="R926" s="58"/>
      <c r="S926" s="58"/>
      <c r="T926" s="58"/>
      <c r="U926" s="58"/>
      <c r="V926" s="58"/>
      <c r="W926" s="58"/>
      <c r="X926" s="58"/>
      <c r="Y926" s="58"/>
      <c r="Z926" s="58"/>
    </row>
    <row r="927" spans="16:26" ht="14.4" hidden="1" x14ac:dyDescent="0.3">
      <c r="P927" s="58"/>
      <c r="Q927" s="58"/>
      <c r="R927" s="58"/>
      <c r="S927" s="58"/>
      <c r="T927" s="58"/>
      <c r="U927" s="58"/>
      <c r="V927" s="58"/>
      <c r="W927" s="58"/>
      <c r="X927" s="58"/>
      <c r="Y927" s="58"/>
      <c r="Z927" s="58"/>
    </row>
    <row r="928" spans="16:26" ht="14.4" hidden="1" x14ac:dyDescent="0.3">
      <c r="P928" s="58"/>
      <c r="Q928" s="58"/>
      <c r="R928" s="58"/>
      <c r="S928" s="58"/>
      <c r="T928" s="58"/>
      <c r="U928" s="58"/>
      <c r="V928" s="58"/>
      <c r="W928" s="58"/>
      <c r="X928" s="58"/>
      <c r="Y928" s="58"/>
      <c r="Z928" s="58"/>
    </row>
    <row r="929" spans="16:26" ht="14.4" hidden="1" x14ac:dyDescent="0.3">
      <c r="P929" s="58"/>
      <c r="Q929" s="58"/>
      <c r="R929" s="58"/>
      <c r="S929" s="58"/>
      <c r="T929" s="58"/>
      <c r="U929" s="58"/>
      <c r="V929" s="58"/>
      <c r="W929" s="58"/>
      <c r="X929" s="58"/>
      <c r="Y929" s="58"/>
      <c r="Z929" s="58"/>
    </row>
    <row r="930" spans="16:26" ht="14.4" hidden="1" x14ac:dyDescent="0.3">
      <c r="P930" s="58"/>
      <c r="Q930" s="58"/>
      <c r="R930" s="58"/>
      <c r="S930" s="58"/>
      <c r="T930" s="58"/>
      <c r="U930" s="58"/>
      <c r="V930" s="58"/>
      <c r="W930" s="58"/>
      <c r="X930" s="58"/>
      <c r="Y930" s="58"/>
      <c r="Z930" s="58"/>
    </row>
    <row r="931" spans="16:26" ht="14.4" hidden="1" x14ac:dyDescent="0.3">
      <c r="P931" s="58"/>
      <c r="Q931" s="58"/>
      <c r="R931" s="58"/>
      <c r="S931" s="58"/>
      <c r="T931" s="58"/>
      <c r="U931" s="58"/>
      <c r="V931" s="58"/>
      <c r="W931" s="58"/>
      <c r="X931" s="58"/>
      <c r="Y931" s="58"/>
      <c r="Z931" s="58"/>
    </row>
    <row r="932" spans="16:26" ht="14.4" hidden="1" x14ac:dyDescent="0.3">
      <c r="P932" s="58"/>
      <c r="Q932" s="58"/>
      <c r="R932" s="58"/>
      <c r="S932" s="58"/>
      <c r="T932" s="58"/>
      <c r="U932" s="58"/>
      <c r="V932" s="58"/>
      <c r="W932" s="58"/>
      <c r="X932" s="58"/>
      <c r="Y932" s="58"/>
      <c r="Z932" s="58"/>
    </row>
    <row r="933" spans="16:26" ht="14.4" hidden="1" x14ac:dyDescent="0.3">
      <c r="P933" s="58"/>
      <c r="Q933" s="58"/>
      <c r="R933" s="58"/>
      <c r="S933" s="58"/>
      <c r="T933" s="58"/>
      <c r="U933" s="58"/>
      <c r="V933" s="58"/>
      <c r="W933" s="58"/>
      <c r="X933" s="58"/>
      <c r="Y933" s="58"/>
      <c r="Z933" s="58"/>
    </row>
    <row r="934" spans="16:26" ht="14.4" hidden="1" x14ac:dyDescent="0.3">
      <c r="P934" s="58"/>
      <c r="Q934" s="58"/>
      <c r="R934" s="58"/>
      <c r="S934" s="58"/>
      <c r="T934" s="58"/>
      <c r="U934" s="58"/>
      <c r="V934" s="58"/>
      <c r="W934" s="58"/>
      <c r="X934" s="58"/>
      <c r="Y934" s="58"/>
      <c r="Z934" s="58"/>
    </row>
    <row r="935" spans="16:26" ht="14.4" hidden="1" x14ac:dyDescent="0.3">
      <c r="P935" s="58"/>
      <c r="Q935" s="58"/>
      <c r="R935" s="58"/>
      <c r="S935" s="58"/>
      <c r="T935" s="58"/>
      <c r="U935" s="58"/>
      <c r="V935" s="58"/>
      <c r="W935" s="58"/>
      <c r="X935" s="58"/>
      <c r="Y935" s="58"/>
      <c r="Z935" s="58"/>
    </row>
    <row r="936" spans="16:26" ht="14.4" hidden="1" x14ac:dyDescent="0.3">
      <c r="P936" s="58"/>
      <c r="Q936" s="58"/>
      <c r="R936" s="58"/>
      <c r="S936" s="58"/>
      <c r="T936" s="58"/>
      <c r="U936" s="58"/>
      <c r="V936" s="58"/>
      <c r="W936" s="58"/>
      <c r="X936" s="58"/>
      <c r="Y936" s="58"/>
      <c r="Z936" s="58"/>
    </row>
    <row r="937" spans="16:26" ht="14.4" hidden="1" x14ac:dyDescent="0.3">
      <c r="P937" s="58"/>
      <c r="Q937" s="58"/>
      <c r="R937" s="58"/>
      <c r="S937" s="58"/>
      <c r="T937" s="58"/>
      <c r="U937" s="58"/>
      <c r="V937" s="58"/>
      <c r="W937" s="58"/>
      <c r="X937" s="58"/>
      <c r="Y937" s="58"/>
      <c r="Z937" s="58"/>
    </row>
    <row r="938" spans="16:26" ht="14.4" hidden="1" x14ac:dyDescent="0.3">
      <c r="P938" s="58"/>
      <c r="Q938" s="58"/>
      <c r="R938" s="58"/>
      <c r="S938" s="58"/>
      <c r="T938" s="58"/>
      <c r="U938" s="58"/>
      <c r="V938" s="58"/>
      <c r="W938" s="58"/>
      <c r="X938" s="58"/>
      <c r="Y938" s="58"/>
      <c r="Z938" s="58"/>
    </row>
    <row r="939" spans="16:26" ht="14.4" hidden="1" x14ac:dyDescent="0.3">
      <c r="P939" s="58"/>
      <c r="Q939" s="58"/>
      <c r="R939" s="58"/>
      <c r="S939" s="58"/>
      <c r="T939" s="58"/>
      <c r="U939" s="58"/>
      <c r="V939" s="58"/>
      <c r="W939" s="58"/>
      <c r="X939" s="58"/>
      <c r="Y939" s="58"/>
      <c r="Z939" s="58"/>
    </row>
    <row r="940" spans="16:26" ht="14.4" hidden="1" x14ac:dyDescent="0.3">
      <c r="P940" s="58"/>
      <c r="Q940" s="58"/>
      <c r="R940" s="58"/>
      <c r="S940" s="58"/>
      <c r="T940" s="58"/>
      <c r="U940" s="58"/>
      <c r="V940" s="58"/>
      <c r="W940" s="58"/>
      <c r="X940" s="58"/>
      <c r="Y940" s="58"/>
      <c r="Z940" s="58"/>
    </row>
    <row r="941" spans="16:26" ht="14.4" hidden="1" x14ac:dyDescent="0.3">
      <c r="P941" s="58"/>
      <c r="Q941" s="58"/>
      <c r="R941" s="58"/>
      <c r="S941" s="58"/>
      <c r="T941" s="58"/>
      <c r="U941" s="58"/>
      <c r="V941" s="58"/>
      <c r="W941" s="58"/>
      <c r="X941" s="58"/>
      <c r="Y941" s="58"/>
      <c r="Z941" s="58"/>
    </row>
    <row r="942" spans="16:26" ht="14.4" hidden="1" x14ac:dyDescent="0.3">
      <c r="P942" s="58"/>
      <c r="Q942" s="58"/>
      <c r="R942" s="58"/>
      <c r="S942" s="58"/>
      <c r="T942" s="58"/>
      <c r="U942" s="58"/>
      <c r="V942" s="58"/>
      <c r="W942" s="58"/>
      <c r="X942" s="58"/>
      <c r="Y942" s="58"/>
      <c r="Z942" s="58"/>
    </row>
    <row r="943" spans="16:26" ht="14.4" hidden="1" x14ac:dyDescent="0.3">
      <c r="P943" s="58"/>
      <c r="Q943" s="58"/>
      <c r="R943" s="58"/>
      <c r="S943" s="58"/>
      <c r="T943" s="58"/>
      <c r="U943" s="58"/>
      <c r="V943" s="58"/>
      <c r="W943" s="58"/>
      <c r="X943" s="58"/>
      <c r="Y943" s="58"/>
      <c r="Z943" s="58"/>
    </row>
    <row r="944" spans="16:26" ht="14.4" hidden="1" x14ac:dyDescent="0.3">
      <c r="P944" s="58"/>
      <c r="Q944" s="58"/>
      <c r="R944" s="58"/>
      <c r="S944" s="58"/>
      <c r="T944" s="58"/>
      <c r="U944" s="58"/>
      <c r="V944" s="58"/>
      <c r="W944" s="58"/>
      <c r="X944" s="58"/>
      <c r="Y944" s="58"/>
      <c r="Z944" s="58"/>
    </row>
    <row r="945" spans="16:26" ht="14.4" hidden="1" x14ac:dyDescent="0.3">
      <c r="P945" s="58"/>
      <c r="Q945" s="58"/>
      <c r="R945" s="58"/>
      <c r="S945" s="58"/>
      <c r="T945" s="58"/>
      <c r="U945" s="58"/>
      <c r="V945" s="58"/>
      <c r="W945" s="58"/>
      <c r="X945" s="58"/>
      <c r="Y945" s="58"/>
      <c r="Z945" s="58"/>
    </row>
    <row r="946" spans="16:26" ht="14.4" hidden="1" x14ac:dyDescent="0.3">
      <c r="P946" s="58"/>
      <c r="Q946" s="58"/>
      <c r="R946" s="58"/>
      <c r="S946" s="58"/>
      <c r="T946" s="58"/>
      <c r="U946" s="58"/>
      <c r="V946" s="58"/>
      <c r="W946" s="58"/>
      <c r="X946" s="58"/>
      <c r="Y946" s="58"/>
      <c r="Z946" s="58"/>
    </row>
    <row r="947" spans="16:26" ht="14.4" hidden="1" x14ac:dyDescent="0.3">
      <c r="P947" s="58"/>
      <c r="Q947" s="58"/>
      <c r="R947" s="58"/>
      <c r="S947" s="58"/>
      <c r="T947" s="58"/>
      <c r="U947" s="58"/>
      <c r="V947" s="58"/>
      <c r="W947" s="58"/>
      <c r="X947" s="58"/>
      <c r="Y947" s="58"/>
      <c r="Z947" s="58"/>
    </row>
    <row r="948" spans="16:26" ht="14.4" hidden="1" x14ac:dyDescent="0.3">
      <c r="P948" s="58"/>
      <c r="Q948" s="58"/>
      <c r="R948" s="58"/>
      <c r="S948" s="58"/>
      <c r="T948" s="58"/>
      <c r="U948" s="58"/>
      <c r="V948" s="58"/>
      <c r="W948" s="58"/>
      <c r="X948" s="58"/>
      <c r="Y948" s="58"/>
      <c r="Z948" s="58"/>
    </row>
    <row r="949" spans="16:26" ht="14.4" hidden="1" x14ac:dyDescent="0.3">
      <c r="P949" s="58"/>
      <c r="Q949" s="58"/>
      <c r="R949" s="58"/>
      <c r="S949" s="58"/>
      <c r="T949" s="58"/>
      <c r="U949" s="58"/>
      <c r="V949" s="58"/>
      <c r="W949" s="58"/>
      <c r="X949" s="58"/>
      <c r="Y949" s="58"/>
      <c r="Z949" s="58"/>
    </row>
    <row r="950" spans="16:26" ht="14.4" hidden="1" x14ac:dyDescent="0.3">
      <c r="P950" s="58"/>
      <c r="Q950" s="58"/>
      <c r="R950" s="58"/>
      <c r="S950" s="58"/>
      <c r="T950" s="58"/>
      <c r="U950" s="58"/>
      <c r="V950" s="58"/>
      <c r="W950" s="58"/>
      <c r="X950" s="58"/>
      <c r="Y950" s="58"/>
      <c r="Z950" s="58"/>
    </row>
    <row r="951" spans="16:26" ht="14.4" hidden="1" x14ac:dyDescent="0.3">
      <c r="P951" s="58"/>
      <c r="Q951" s="58"/>
      <c r="R951" s="58"/>
      <c r="S951" s="58"/>
      <c r="T951" s="58"/>
      <c r="U951" s="58"/>
      <c r="V951" s="58"/>
      <c r="W951" s="58"/>
      <c r="X951" s="58"/>
      <c r="Y951" s="58"/>
      <c r="Z951" s="58"/>
    </row>
    <row r="952" spans="16:26" ht="14.4" hidden="1" x14ac:dyDescent="0.3">
      <c r="P952" s="58"/>
      <c r="Q952" s="58"/>
      <c r="R952" s="58"/>
      <c r="S952" s="58"/>
      <c r="T952" s="58"/>
      <c r="U952" s="58"/>
      <c r="V952" s="58"/>
      <c r="W952" s="58"/>
      <c r="X952" s="58"/>
      <c r="Y952" s="58"/>
      <c r="Z952" s="58"/>
    </row>
    <row r="953" spans="16:26" ht="14.4" hidden="1" x14ac:dyDescent="0.3">
      <c r="P953" s="58"/>
      <c r="Q953" s="58"/>
      <c r="R953" s="58"/>
      <c r="S953" s="58"/>
      <c r="T953" s="58"/>
      <c r="U953" s="58"/>
      <c r="V953" s="58"/>
      <c r="W953" s="58"/>
      <c r="X953" s="58"/>
      <c r="Y953" s="58"/>
      <c r="Z953" s="58"/>
    </row>
    <row r="954" spans="16:26" ht="14.4" hidden="1" x14ac:dyDescent="0.3">
      <c r="P954" s="58"/>
      <c r="Q954" s="58"/>
      <c r="R954" s="58"/>
      <c r="S954" s="58"/>
      <c r="T954" s="58"/>
      <c r="U954" s="58"/>
      <c r="V954" s="58"/>
      <c r="W954" s="58"/>
      <c r="X954" s="58"/>
      <c r="Y954" s="58"/>
      <c r="Z954" s="58"/>
    </row>
    <row r="955" spans="16:26" ht="14.4" hidden="1" x14ac:dyDescent="0.3">
      <c r="P955" s="58"/>
      <c r="Q955" s="58"/>
      <c r="R955" s="58"/>
      <c r="S955" s="58"/>
      <c r="T955" s="58"/>
      <c r="U955" s="58"/>
      <c r="V955" s="58"/>
      <c r="W955" s="58"/>
      <c r="X955" s="58"/>
      <c r="Y955" s="58"/>
      <c r="Z955" s="58"/>
    </row>
    <row r="956" spans="16:26" ht="14.4" hidden="1" x14ac:dyDescent="0.3">
      <c r="P956" s="58"/>
      <c r="Q956" s="58"/>
      <c r="R956" s="58"/>
      <c r="S956" s="58"/>
      <c r="T956" s="58"/>
      <c r="U956" s="58"/>
      <c r="V956" s="58"/>
      <c r="W956" s="58"/>
      <c r="X956" s="58"/>
      <c r="Y956" s="58"/>
      <c r="Z956" s="58"/>
    </row>
    <row r="957" spans="16:26" ht="14.4" hidden="1" x14ac:dyDescent="0.3">
      <c r="P957" s="58"/>
      <c r="Q957" s="58"/>
      <c r="R957" s="58"/>
      <c r="S957" s="58"/>
      <c r="T957" s="58"/>
      <c r="U957" s="58"/>
      <c r="V957" s="58"/>
      <c r="W957" s="58"/>
      <c r="X957" s="58"/>
      <c r="Y957" s="58"/>
      <c r="Z957" s="58"/>
    </row>
    <row r="958" spans="16:26" ht="14.4" hidden="1" x14ac:dyDescent="0.3">
      <c r="P958" s="58"/>
      <c r="Q958" s="58"/>
      <c r="R958" s="58"/>
      <c r="S958" s="58"/>
      <c r="T958" s="58"/>
      <c r="U958" s="58"/>
      <c r="V958" s="58"/>
      <c r="W958" s="58"/>
      <c r="X958" s="58"/>
      <c r="Y958" s="58"/>
      <c r="Z958" s="58"/>
    </row>
    <row r="959" spans="16:26" ht="14.4" hidden="1" x14ac:dyDescent="0.3">
      <c r="P959" s="58"/>
      <c r="Q959" s="58"/>
      <c r="R959" s="58"/>
      <c r="S959" s="58"/>
      <c r="T959" s="58"/>
      <c r="U959" s="58"/>
      <c r="V959" s="58"/>
      <c r="W959" s="58"/>
      <c r="X959" s="58"/>
      <c r="Y959" s="58"/>
      <c r="Z959" s="58"/>
    </row>
    <row r="960" spans="16:26" ht="14.4" hidden="1" x14ac:dyDescent="0.3">
      <c r="P960" s="58"/>
      <c r="Q960" s="58"/>
      <c r="R960" s="58"/>
      <c r="S960" s="58"/>
      <c r="T960" s="58"/>
      <c r="U960" s="58"/>
      <c r="V960" s="58"/>
      <c r="W960" s="58"/>
      <c r="X960" s="58"/>
      <c r="Y960" s="58"/>
      <c r="Z960" s="58"/>
    </row>
    <row r="961" spans="16:26" ht="14.4" hidden="1" x14ac:dyDescent="0.3">
      <c r="P961" s="58"/>
      <c r="Q961" s="58"/>
      <c r="R961" s="58"/>
      <c r="S961" s="58"/>
      <c r="T961" s="58"/>
      <c r="U961" s="58"/>
      <c r="V961" s="58"/>
      <c r="W961" s="58"/>
      <c r="X961" s="58"/>
      <c r="Y961" s="58"/>
      <c r="Z961" s="58"/>
    </row>
    <row r="962" spans="16:26" ht="14.4" hidden="1" x14ac:dyDescent="0.3">
      <c r="P962" s="58"/>
      <c r="Q962" s="58"/>
      <c r="R962" s="58"/>
      <c r="S962" s="58"/>
      <c r="T962" s="58"/>
      <c r="U962" s="58"/>
      <c r="V962" s="58"/>
      <c r="W962" s="58"/>
      <c r="X962" s="58"/>
      <c r="Y962" s="58"/>
      <c r="Z962" s="58"/>
    </row>
    <row r="963" spans="16:26" ht="14.4" hidden="1" x14ac:dyDescent="0.3">
      <c r="P963" s="58"/>
      <c r="Q963" s="58"/>
      <c r="R963" s="58"/>
      <c r="S963" s="58"/>
      <c r="T963" s="58"/>
      <c r="U963" s="58"/>
      <c r="V963" s="58"/>
      <c r="W963" s="58"/>
      <c r="X963" s="58"/>
      <c r="Y963" s="58"/>
      <c r="Z963" s="58"/>
    </row>
    <row r="964" spans="16:26" ht="14.4" hidden="1" x14ac:dyDescent="0.3">
      <c r="P964" s="58"/>
      <c r="Q964" s="58"/>
      <c r="R964" s="58"/>
      <c r="S964" s="58"/>
      <c r="T964" s="58"/>
      <c r="U964" s="58"/>
      <c r="V964" s="58"/>
      <c r="W964" s="58"/>
      <c r="X964" s="58"/>
      <c r="Y964" s="58"/>
      <c r="Z964" s="58"/>
    </row>
    <row r="965" spans="16:26" ht="14.4" hidden="1" x14ac:dyDescent="0.3">
      <c r="P965" s="58"/>
      <c r="Q965" s="58"/>
      <c r="R965" s="58"/>
      <c r="S965" s="58"/>
      <c r="T965" s="58"/>
      <c r="U965" s="58"/>
      <c r="V965" s="58"/>
      <c r="W965" s="58"/>
      <c r="X965" s="58"/>
      <c r="Y965" s="58"/>
      <c r="Z965" s="58"/>
    </row>
    <row r="966" spans="16:26" ht="14.4" hidden="1" x14ac:dyDescent="0.3">
      <c r="P966" s="58"/>
      <c r="Q966" s="58"/>
      <c r="R966" s="58"/>
      <c r="S966" s="58"/>
      <c r="T966" s="58"/>
      <c r="U966" s="58"/>
      <c r="V966" s="58"/>
      <c r="W966" s="58"/>
      <c r="X966" s="58"/>
      <c r="Y966" s="58"/>
      <c r="Z966" s="58"/>
    </row>
    <row r="967" spans="16:26" ht="14.4" hidden="1" x14ac:dyDescent="0.3">
      <c r="P967" s="58"/>
      <c r="Q967" s="58"/>
      <c r="R967" s="58"/>
      <c r="S967" s="58"/>
      <c r="T967" s="58"/>
      <c r="U967" s="58"/>
      <c r="V967" s="58"/>
      <c r="W967" s="58"/>
      <c r="X967" s="58"/>
      <c r="Y967" s="58"/>
      <c r="Z967" s="58"/>
    </row>
    <row r="968" spans="16:26" ht="14.4" hidden="1" x14ac:dyDescent="0.3">
      <c r="P968" s="58"/>
      <c r="Q968" s="58"/>
      <c r="R968" s="58"/>
      <c r="S968" s="58"/>
      <c r="T968" s="58"/>
      <c r="U968" s="58"/>
      <c r="V968" s="58"/>
      <c r="W968" s="58"/>
      <c r="X968" s="58"/>
      <c r="Y968" s="58"/>
      <c r="Z968" s="58"/>
    </row>
    <row r="969" spans="16:26" ht="14.4" hidden="1" x14ac:dyDescent="0.3">
      <c r="P969" s="58"/>
      <c r="Q969" s="58"/>
      <c r="R969" s="58"/>
      <c r="S969" s="58"/>
      <c r="T969" s="58"/>
      <c r="U969" s="58"/>
      <c r="V969" s="58"/>
      <c r="W969" s="58"/>
      <c r="X969" s="58"/>
      <c r="Y969" s="58"/>
      <c r="Z969" s="58"/>
    </row>
    <row r="970" spans="16:26" ht="14.4" hidden="1" x14ac:dyDescent="0.3">
      <c r="P970" s="58"/>
      <c r="Q970" s="58"/>
      <c r="R970" s="58"/>
      <c r="S970" s="58"/>
      <c r="T970" s="58"/>
      <c r="U970" s="58"/>
      <c r="V970" s="58"/>
      <c r="W970" s="58"/>
      <c r="X970" s="58"/>
      <c r="Y970" s="58"/>
      <c r="Z970" s="58"/>
    </row>
    <row r="971" spans="16:26" ht="14.4" hidden="1" x14ac:dyDescent="0.3">
      <c r="P971" s="58"/>
      <c r="Q971" s="58"/>
      <c r="R971" s="58"/>
      <c r="S971" s="58"/>
      <c r="T971" s="58"/>
      <c r="U971" s="58"/>
      <c r="V971" s="58"/>
      <c r="W971" s="58"/>
      <c r="X971" s="58"/>
      <c r="Y971" s="58"/>
      <c r="Z971" s="58"/>
    </row>
    <row r="972" spans="16:26" ht="14.4" hidden="1" x14ac:dyDescent="0.3">
      <c r="P972" s="58"/>
      <c r="Q972" s="58"/>
      <c r="R972" s="58"/>
      <c r="S972" s="58"/>
      <c r="T972" s="58"/>
      <c r="U972" s="58"/>
      <c r="V972" s="58"/>
      <c r="W972" s="58"/>
      <c r="X972" s="58"/>
      <c r="Y972" s="58"/>
      <c r="Z972" s="58"/>
    </row>
    <row r="973" spans="16:26" ht="14.4" hidden="1" x14ac:dyDescent="0.3">
      <c r="P973" s="58"/>
      <c r="Q973" s="58"/>
      <c r="R973" s="58"/>
      <c r="S973" s="58"/>
      <c r="T973" s="58"/>
      <c r="U973" s="58"/>
      <c r="V973" s="58"/>
      <c r="W973" s="58"/>
      <c r="X973" s="58"/>
      <c r="Y973" s="58"/>
      <c r="Z973" s="58"/>
    </row>
    <row r="974" spans="16:26" ht="14.4" hidden="1" x14ac:dyDescent="0.3">
      <c r="P974" s="58"/>
      <c r="Q974" s="58"/>
      <c r="R974" s="58"/>
      <c r="S974" s="58"/>
      <c r="T974" s="58"/>
      <c r="U974" s="58"/>
      <c r="V974" s="58"/>
      <c r="W974" s="58"/>
      <c r="X974" s="58"/>
      <c r="Y974" s="58"/>
      <c r="Z974" s="58"/>
    </row>
    <row r="975" spans="16:26" ht="14.4" hidden="1" x14ac:dyDescent="0.3">
      <c r="P975" s="58"/>
      <c r="Q975" s="58"/>
      <c r="R975" s="58"/>
      <c r="S975" s="58"/>
      <c r="T975" s="58"/>
      <c r="U975" s="58"/>
      <c r="V975" s="58"/>
      <c r="W975" s="58"/>
      <c r="X975" s="58"/>
      <c r="Y975" s="58"/>
      <c r="Z975" s="58"/>
    </row>
    <row r="976" spans="16:26" ht="14.4" hidden="1" x14ac:dyDescent="0.3">
      <c r="P976" s="58"/>
      <c r="Q976" s="58"/>
      <c r="R976" s="58"/>
      <c r="S976" s="58"/>
      <c r="T976" s="58"/>
      <c r="U976" s="58"/>
      <c r="V976" s="58"/>
      <c r="W976" s="58"/>
      <c r="X976" s="58"/>
      <c r="Y976" s="58"/>
      <c r="Z976" s="58"/>
    </row>
    <row r="977" spans="16:26" ht="14.4" hidden="1" x14ac:dyDescent="0.3">
      <c r="P977" s="58"/>
      <c r="Q977" s="58"/>
      <c r="R977" s="58"/>
      <c r="S977" s="58"/>
      <c r="T977" s="58"/>
      <c r="U977" s="58"/>
      <c r="V977" s="58"/>
      <c r="W977" s="58"/>
      <c r="X977" s="58"/>
      <c r="Y977" s="58"/>
      <c r="Z977" s="58"/>
    </row>
    <row r="978" spans="16:26" ht="14.4" hidden="1" x14ac:dyDescent="0.3">
      <c r="P978" s="58"/>
      <c r="Q978" s="58"/>
      <c r="R978" s="58"/>
      <c r="S978" s="58"/>
      <c r="T978" s="58"/>
      <c r="U978" s="58"/>
      <c r="V978" s="58"/>
      <c r="W978" s="58"/>
      <c r="X978" s="58"/>
      <c r="Y978" s="58"/>
      <c r="Z978" s="58"/>
    </row>
    <row r="979" spans="16:26" ht="14.4" hidden="1" x14ac:dyDescent="0.3">
      <c r="P979" s="58"/>
      <c r="Q979" s="58"/>
      <c r="R979" s="58"/>
      <c r="S979" s="58"/>
      <c r="T979" s="58"/>
      <c r="U979" s="58"/>
      <c r="V979" s="58"/>
      <c r="W979" s="58"/>
      <c r="X979" s="58"/>
      <c r="Y979" s="58"/>
      <c r="Z979" s="58"/>
    </row>
    <row r="980" spans="16:26" ht="14.4" hidden="1" x14ac:dyDescent="0.3">
      <c r="P980" s="58"/>
      <c r="Q980" s="58"/>
      <c r="R980" s="58"/>
      <c r="S980" s="58"/>
      <c r="T980" s="58"/>
      <c r="U980" s="58"/>
      <c r="V980" s="58"/>
      <c r="W980" s="58"/>
      <c r="X980" s="58"/>
      <c r="Y980" s="58"/>
      <c r="Z980" s="58"/>
    </row>
    <row r="981" spans="16:26" ht="14.4" hidden="1" x14ac:dyDescent="0.3">
      <c r="P981" s="58"/>
      <c r="Q981" s="58"/>
      <c r="R981" s="58"/>
      <c r="S981" s="58"/>
      <c r="T981" s="58"/>
      <c r="U981" s="58"/>
      <c r="V981" s="58"/>
      <c r="W981" s="58"/>
      <c r="X981" s="58"/>
      <c r="Y981" s="58"/>
      <c r="Z981" s="58"/>
    </row>
    <row r="982" spans="16:26" ht="14.4" hidden="1" x14ac:dyDescent="0.3">
      <c r="P982" s="58"/>
      <c r="Q982" s="58"/>
      <c r="R982" s="58"/>
      <c r="S982" s="58"/>
      <c r="T982" s="58"/>
      <c r="U982" s="58"/>
      <c r="V982" s="58"/>
      <c r="W982" s="58"/>
      <c r="X982" s="58"/>
      <c r="Y982" s="58"/>
      <c r="Z982" s="58"/>
    </row>
    <row r="983" spans="16:26" ht="14.4" hidden="1" x14ac:dyDescent="0.3">
      <c r="P983" s="58"/>
      <c r="Q983" s="58"/>
      <c r="R983" s="58"/>
      <c r="S983" s="58"/>
      <c r="T983" s="58"/>
      <c r="U983" s="58"/>
      <c r="V983" s="58"/>
      <c r="W983" s="58"/>
      <c r="X983" s="58"/>
      <c r="Y983" s="58"/>
      <c r="Z983" s="58"/>
    </row>
    <row r="984" spans="16:26" ht="14.4" hidden="1" x14ac:dyDescent="0.3">
      <c r="P984" s="58"/>
      <c r="Q984" s="58"/>
      <c r="R984" s="58"/>
      <c r="S984" s="58"/>
      <c r="T984" s="58"/>
      <c r="U984" s="58"/>
      <c r="V984" s="58"/>
      <c r="W984" s="58"/>
      <c r="X984" s="58"/>
      <c r="Y984" s="58"/>
      <c r="Z984" s="58"/>
    </row>
    <row r="985" spans="16:26" ht="14.4" hidden="1" x14ac:dyDescent="0.3">
      <c r="P985" s="58"/>
      <c r="Q985" s="58"/>
      <c r="R985" s="58"/>
      <c r="S985" s="58"/>
      <c r="T985" s="58"/>
      <c r="U985" s="58"/>
      <c r="V985" s="58"/>
      <c r="W985" s="58"/>
      <c r="X985" s="58"/>
      <c r="Y985" s="58"/>
      <c r="Z985" s="58"/>
    </row>
    <row r="986" spans="16:26" ht="14.4" hidden="1" x14ac:dyDescent="0.3">
      <c r="P986" s="58"/>
      <c r="Q986" s="58"/>
      <c r="R986" s="58"/>
      <c r="S986" s="58"/>
      <c r="T986" s="58"/>
      <c r="U986" s="58"/>
      <c r="V986" s="58"/>
      <c r="W986" s="58"/>
      <c r="X986" s="58"/>
      <c r="Y986" s="58"/>
      <c r="Z986" s="58"/>
    </row>
    <row r="987" spans="16:26" ht="14.4" hidden="1" x14ac:dyDescent="0.3">
      <c r="P987" s="58"/>
      <c r="Q987" s="58"/>
      <c r="R987" s="58"/>
      <c r="S987" s="58"/>
      <c r="T987" s="58"/>
      <c r="U987" s="58"/>
      <c r="V987" s="58"/>
      <c r="W987" s="58"/>
      <c r="X987" s="58"/>
      <c r="Y987" s="58"/>
      <c r="Z987" s="58"/>
    </row>
    <row r="988" spans="16:26" ht="14.4" hidden="1" x14ac:dyDescent="0.3">
      <c r="P988" s="58"/>
      <c r="Q988" s="58"/>
      <c r="R988" s="58"/>
      <c r="S988" s="58"/>
      <c r="T988" s="58"/>
      <c r="U988" s="58"/>
      <c r="V988" s="58"/>
      <c r="W988" s="58"/>
      <c r="X988" s="58"/>
      <c r="Y988" s="58"/>
      <c r="Z988" s="58"/>
    </row>
    <row r="989" spans="16:26" ht="14.4" hidden="1" x14ac:dyDescent="0.3">
      <c r="P989" s="58"/>
      <c r="Q989" s="58"/>
      <c r="R989" s="58"/>
      <c r="S989" s="58"/>
      <c r="T989" s="58"/>
      <c r="U989" s="58"/>
      <c r="V989" s="58"/>
      <c r="W989" s="58"/>
      <c r="X989" s="58"/>
      <c r="Y989" s="58"/>
      <c r="Z989" s="58"/>
    </row>
    <row r="990" spans="16:26" ht="14.4" hidden="1" x14ac:dyDescent="0.3">
      <c r="P990" s="58"/>
      <c r="Q990" s="58"/>
      <c r="R990" s="58"/>
      <c r="S990" s="58"/>
      <c r="T990" s="58"/>
      <c r="U990" s="58"/>
      <c r="V990" s="58"/>
      <c r="W990" s="58"/>
      <c r="X990" s="58"/>
      <c r="Y990" s="58"/>
      <c r="Z990" s="58"/>
    </row>
    <row r="991" spans="16:26" ht="14.4" hidden="1" x14ac:dyDescent="0.3">
      <c r="P991" s="58"/>
      <c r="Q991" s="58"/>
      <c r="R991" s="58"/>
      <c r="S991" s="58"/>
      <c r="T991" s="58"/>
      <c r="U991" s="58"/>
      <c r="V991" s="58"/>
      <c r="W991" s="58"/>
      <c r="X991" s="58"/>
      <c r="Y991" s="58"/>
      <c r="Z991" s="58"/>
    </row>
    <row r="992" spans="16:26" ht="14.4" hidden="1" x14ac:dyDescent="0.3">
      <c r="P992" s="58"/>
      <c r="Q992" s="58"/>
      <c r="R992" s="58"/>
      <c r="S992" s="58"/>
      <c r="T992" s="58"/>
      <c r="U992" s="58"/>
      <c r="V992" s="58"/>
      <c r="W992" s="58"/>
      <c r="X992" s="58"/>
      <c r="Y992" s="58"/>
      <c r="Z992" s="58"/>
    </row>
    <row r="993" spans="16:26" ht="14.4" hidden="1" x14ac:dyDescent="0.3">
      <c r="P993" s="58"/>
      <c r="Q993" s="58"/>
      <c r="R993" s="58"/>
      <c r="S993" s="58"/>
      <c r="T993" s="58"/>
      <c r="U993" s="58"/>
      <c r="V993" s="58"/>
      <c r="W993" s="58"/>
      <c r="X993" s="58"/>
      <c r="Y993" s="58"/>
      <c r="Z993" s="58"/>
    </row>
    <row r="994" spans="16:26" ht="14.4" hidden="1" x14ac:dyDescent="0.3">
      <c r="P994" s="58"/>
      <c r="Q994" s="58"/>
      <c r="R994" s="58"/>
      <c r="S994" s="58"/>
      <c r="T994" s="58"/>
      <c r="U994" s="58"/>
      <c r="V994" s="58"/>
      <c r="W994" s="58"/>
      <c r="X994" s="58"/>
      <c r="Y994" s="58"/>
      <c r="Z994" s="58"/>
    </row>
    <row r="995" spans="16:26" ht="14.4" hidden="1" x14ac:dyDescent="0.3">
      <c r="P995" s="58"/>
      <c r="Q995" s="58"/>
      <c r="R995" s="58"/>
      <c r="S995" s="58"/>
      <c r="T995" s="58"/>
      <c r="U995" s="58"/>
      <c r="V995" s="58"/>
      <c r="W995" s="58"/>
      <c r="X995" s="58"/>
      <c r="Y995" s="58"/>
      <c r="Z995" s="58"/>
    </row>
    <row r="996" spans="16:26" ht="14.4" hidden="1" x14ac:dyDescent="0.3">
      <c r="P996" s="58"/>
      <c r="Q996" s="58"/>
      <c r="R996" s="58"/>
      <c r="S996" s="58"/>
      <c r="T996" s="58"/>
      <c r="U996" s="58"/>
      <c r="V996" s="58"/>
      <c r="W996" s="58"/>
      <c r="X996" s="58"/>
      <c r="Y996" s="58"/>
      <c r="Z996" s="58"/>
    </row>
    <row r="997" spans="16:26" ht="14.4" hidden="1" x14ac:dyDescent="0.3">
      <c r="P997" s="58"/>
      <c r="Q997" s="58"/>
      <c r="R997" s="58"/>
      <c r="S997" s="58"/>
      <c r="T997" s="58"/>
      <c r="U997" s="58"/>
      <c r="V997" s="58"/>
      <c r="W997" s="58"/>
      <c r="X997" s="58"/>
      <c r="Y997" s="58"/>
      <c r="Z997" s="58"/>
    </row>
    <row r="998" spans="16:26" ht="14.4" hidden="1" x14ac:dyDescent="0.3">
      <c r="P998" s="58"/>
      <c r="Q998" s="58"/>
      <c r="R998" s="58"/>
      <c r="S998" s="58"/>
      <c r="T998" s="58"/>
      <c r="U998" s="58"/>
      <c r="V998" s="58"/>
      <c r="W998" s="58"/>
      <c r="X998" s="58"/>
      <c r="Y998" s="58"/>
      <c r="Z998" s="58"/>
    </row>
    <row r="999" spans="16:26" ht="14.4" hidden="1" x14ac:dyDescent="0.3">
      <c r="P999" s="58"/>
      <c r="Q999" s="58"/>
      <c r="R999" s="58"/>
      <c r="S999" s="58"/>
      <c r="T999" s="58"/>
      <c r="U999" s="58"/>
      <c r="V999" s="58"/>
      <c r="W999" s="58"/>
      <c r="X999" s="58"/>
      <c r="Y999" s="58"/>
      <c r="Z999" s="58"/>
    </row>
    <row r="1000" spans="16:26" ht="14.4" hidden="1" x14ac:dyDescent="0.3">
      <c r="Q1000" s="58"/>
      <c r="R1000" s="58"/>
      <c r="S1000" s="58"/>
      <c r="T1000" s="58"/>
      <c r="U1000" s="58"/>
      <c r="V1000" s="58"/>
      <c r="W1000" s="58"/>
      <c r="X1000" s="58"/>
      <c r="Y1000" s="58"/>
      <c r="Z1000" s="58"/>
    </row>
    <row r="1001" spans="16:26" ht="15" hidden="1" customHeight="1" x14ac:dyDescent="0.3"/>
    <row r="1002" spans="16:26" ht="15" hidden="1" customHeight="1" x14ac:dyDescent="0.3"/>
    <row r="1003" spans="16:26" ht="15" hidden="1" customHeight="1" x14ac:dyDescent="0.3"/>
    <row r="1004" spans="16:26" ht="15" hidden="1" customHeight="1" x14ac:dyDescent="0.3"/>
    <row r="1005" spans="16:26" ht="15" hidden="1" customHeight="1" x14ac:dyDescent="0.3"/>
    <row r="1006" spans="16:26" ht="15" hidden="1" customHeight="1" x14ac:dyDescent="0.3"/>
    <row r="1007" spans="16:26" ht="15" hidden="1" customHeight="1" x14ac:dyDescent="0.3"/>
    <row r="1008" spans="16:26" ht="15" hidden="1" customHeight="1" x14ac:dyDescent="0.3"/>
    <row r="1009" ht="15" hidden="1" customHeight="1" x14ac:dyDescent="0.3"/>
    <row r="1010" ht="15" hidden="1" customHeight="1" x14ac:dyDescent="0.3"/>
    <row r="1011" ht="15" hidden="1" customHeight="1" x14ac:dyDescent="0.3"/>
    <row r="1012" ht="15" hidden="1" customHeight="1" x14ac:dyDescent="0.3"/>
    <row r="1013" ht="15" hidden="1" customHeight="1" x14ac:dyDescent="0.3"/>
    <row r="1014" ht="15" hidden="1" customHeight="1" x14ac:dyDescent="0.3"/>
    <row r="1015" ht="15" hidden="1" customHeight="1" x14ac:dyDescent="0.3"/>
    <row r="1016" ht="15" hidden="1" customHeight="1" x14ac:dyDescent="0.3"/>
    <row r="1017" ht="15" hidden="1" customHeight="1" x14ac:dyDescent="0.3"/>
    <row r="1018" ht="15" hidden="1" customHeight="1" x14ac:dyDescent="0.3"/>
    <row r="1019" ht="15" hidden="1" customHeight="1" x14ac:dyDescent="0.3"/>
    <row r="1020" ht="15" hidden="1" customHeight="1" x14ac:dyDescent="0.3"/>
    <row r="1021" ht="15" hidden="1" customHeight="1" x14ac:dyDescent="0.3"/>
    <row r="1022" ht="15" hidden="1" customHeight="1" x14ac:dyDescent="0.3"/>
    <row r="1023" ht="15" hidden="1" customHeight="1" x14ac:dyDescent="0.3"/>
    <row r="1024" ht="15" hidden="1" customHeight="1" x14ac:dyDescent="0.3"/>
    <row r="1025" ht="15" hidden="1" customHeight="1" x14ac:dyDescent="0.3"/>
    <row r="1026" ht="15" hidden="1" customHeight="1" x14ac:dyDescent="0.3"/>
    <row r="1027" ht="15" hidden="1" customHeight="1" x14ac:dyDescent="0.3"/>
    <row r="1028" ht="15" hidden="1" customHeight="1" x14ac:dyDescent="0.3"/>
  </sheetData>
  <sheetProtection algorithmName="SHA-512" hashValue="bQMpb3L6PKBD2W7Atb3O+kCuizXvLQ9Zzk7dtpq/Jx7Qgq/5sSf/wt93kaGqxsYkY8MzCTitvHiIPmE3wLRXIQ==" saltValue="z64cEd3qNvuUyspY8NOseQ==" spinCount="100000" sheet="1" objects="1" scenarios="1" selectLockedCells="1"/>
  <dataConsolidate/>
  <mergeCells count="297">
    <mergeCell ref="K71:L71"/>
    <mergeCell ref="M74:N74"/>
    <mergeCell ref="E79:H79"/>
    <mergeCell ref="M79:N79"/>
    <mergeCell ref="I75:J75"/>
    <mergeCell ref="K75:L75"/>
    <mergeCell ref="I80:J80"/>
    <mergeCell ref="K80:L80"/>
    <mergeCell ref="M80:N80"/>
    <mergeCell ref="I76:J76"/>
    <mergeCell ref="M78:N78"/>
    <mergeCell ref="I79:J79"/>
    <mergeCell ref="K79:L79"/>
    <mergeCell ref="M73:N73"/>
    <mergeCell ref="I72:J72"/>
    <mergeCell ref="K72:L72"/>
    <mergeCell ref="M72:N72"/>
    <mergeCell ref="I73:J73"/>
    <mergeCell ref="K73:L73"/>
    <mergeCell ref="E74:H74"/>
    <mergeCell ref="E75:H75"/>
    <mergeCell ref="K76:L76"/>
    <mergeCell ref="M76:N76"/>
    <mergeCell ref="E76:H76"/>
    <mergeCell ref="B115:H115"/>
    <mergeCell ref="B114:C114"/>
    <mergeCell ref="L115:N115"/>
    <mergeCell ref="I115:K115"/>
    <mergeCell ref="L114:N114"/>
    <mergeCell ref="I114:K114"/>
    <mergeCell ref="I88:I89"/>
    <mergeCell ref="J88:J89"/>
    <mergeCell ref="K88:K89"/>
    <mergeCell ref="L88:L89"/>
    <mergeCell ref="B112:N112"/>
    <mergeCell ref="B110:H110"/>
    <mergeCell ref="E88:H89"/>
    <mergeCell ref="B88:D89"/>
    <mergeCell ref="B90:D90"/>
    <mergeCell ref="E90:H90"/>
    <mergeCell ref="B95:D95"/>
    <mergeCell ref="M88:M89"/>
    <mergeCell ref="N88:N89"/>
    <mergeCell ref="B94:D94"/>
    <mergeCell ref="E94:H94"/>
    <mergeCell ref="B93:D93"/>
    <mergeCell ref="E93:H93"/>
    <mergeCell ref="B91:D91"/>
    <mergeCell ref="B84:H84"/>
    <mergeCell ref="I84:J84"/>
    <mergeCell ref="K82:L82"/>
    <mergeCell ref="M82:N82"/>
    <mergeCell ref="I83:J83"/>
    <mergeCell ref="K83:L83"/>
    <mergeCell ref="M84:N84"/>
    <mergeCell ref="M83:N83"/>
    <mergeCell ref="K84:L84"/>
    <mergeCell ref="B82:D82"/>
    <mergeCell ref="B83:D83"/>
    <mergeCell ref="K81:L81"/>
    <mergeCell ref="I82:J82"/>
    <mergeCell ref="I78:J78"/>
    <mergeCell ref="K78:L78"/>
    <mergeCell ref="M81:N81"/>
    <mergeCell ref="B78:D78"/>
    <mergeCell ref="E77:H77"/>
    <mergeCell ref="E78:H78"/>
    <mergeCell ref="B81:D81"/>
    <mergeCell ref="B77:D77"/>
    <mergeCell ref="B79:D79"/>
    <mergeCell ref="B70:D70"/>
    <mergeCell ref="B71:D71"/>
    <mergeCell ref="B72:D72"/>
    <mergeCell ref="B73:D73"/>
    <mergeCell ref="E66:H66"/>
    <mergeCell ref="E67:H67"/>
    <mergeCell ref="I70:J70"/>
    <mergeCell ref="K70:L70"/>
    <mergeCell ref="M70:N70"/>
    <mergeCell ref="E68:H68"/>
    <mergeCell ref="E69:H69"/>
    <mergeCell ref="E70:H70"/>
    <mergeCell ref="E71:H71"/>
    <mergeCell ref="E72:H72"/>
    <mergeCell ref="E73:H73"/>
    <mergeCell ref="I71:J71"/>
    <mergeCell ref="K68:L68"/>
    <mergeCell ref="I68:J68"/>
    <mergeCell ref="M68:N68"/>
    <mergeCell ref="B66:D66"/>
    <mergeCell ref="B67:D67"/>
    <mergeCell ref="M71:N71"/>
    <mergeCell ref="B68:D68"/>
    <mergeCell ref="B69:D69"/>
    <mergeCell ref="I65:J65"/>
    <mergeCell ref="K62:L62"/>
    <mergeCell ref="B57:H57"/>
    <mergeCell ref="I57:J57"/>
    <mergeCell ref="K57:L57"/>
    <mergeCell ref="K55:L55"/>
    <mergeCell ref="B56:H56"/>
    <mergeCell ref="E62:H62"/>
    <mergeCell ref="B64:D64"/>
    <mergeCell ref="B65:D65"/>
    <mergeCell ref="E64:H64"/>
    <mergeCell ref="E65:H65"/>
    <mergeCell ref="B62:D62"/>
    <mergeCell ref="I56:J56"/>
    <mergeCell ref="B55:H55"/>
    <mergeCell ref="K56:L56"/>
    <mergeCell ref="I55:J55"/>
    <mergeCell ref="I54:J54"/>
    <mergeCell ref="K54:L54"/>
    <mergeCell ref="B59:N59"/>
    <mergeCell ref="I64:J64"/>
    <mergeCell ref="B58:H58"/>
    <mergeCell ref="B54:H54"/>
    <mergeCell ref="C17:M17"/>
    <mergeCell ref="C18:M18"/>
    <mergeCell ref="C19:M19"/>
    <mergeCell ref="C20:M20"/>
    <mergeCell ref="C23:M23"/>
    <mergeCell ref="C24:M24"/>
    <mergeCell ref="C25:M25"/>
    <mergeCell ref="C26:M26"/>
    <mergeCell ref="C27:M27"/>
    <mergeCell ref="C28:M28"/>
    <mergeCell ref="C29:M29"/>
    <mergeCell ref="B31:N31"/>
    <mergeCell ref="I53:J53"/>
    <mergeCell ref="I49:J49"/>
    <mergeCell ref="B52:H52"/>
    <mergeCell ref="B51:H51"/>
    <mergeCell ref="D33:L33"/>
    <mergeCell ref="B33:C33"/>
    <mergeCell ref="M3:N3"/>
    <mergeCell ref="B10:F10"/>
    <mergeCell ref="H11:N11"/>
    <mergeCell ref="M4:N4"/>
    <mergeCell ref="K5:N5"/>
    <mergeCell ref="B53:H53"/>
    <mergeCell ref="I50:J50"/>
    <mergeCell ref="K50:L50"/>
    <mergeCell ref="M53:N53"/>
    <mergeCell ref="K52:L52"/>
    <mergeCell ref="K49:L49"/>
    <mergeCell ref="M49:N49"/>
    <mergeCell ref="M52:N52"/>
    <mergeCell ref="M51:N51"/>
    <mergeCell ref="H12:N12"/>
    <mergeCell ref="B7:N7"/>
    <mergeCell ref="B8:N8"/>
    <mergeCell ref="B15:N15"/>
    <mergeCell ref="B47:N47"/>
    <mergeCell ref="B14:N14"/>
    <mergeCell ref="K53:L53"/>
    <mergeCell ref="B49:H49"/>
    <mergeCell ref="K4:L4"/>
    <mergeCell ref="B50:H50"/>
    <mergeCell ref="B36:C36"/>
    <mergeCell ref="H10:N10"/>
    <mergeCell ref="I69:J69"/>
    <mergeCell ref="K69:L69"/>
    <mergeCell ref="M69:N69"/>
    <mergeCell ref="C63:H63"/>
    <mergeCell ref="M57:N57"/>
    <mergeCell ref="I66:J66"/>
    <mergeCell ref="K66:L66"/>
    <mergeCell ref="M66:N66"/>
    <mergeCell ref="K65:L65"/>
    <mergeCell ref="K64:L64"/>
    <mergeCell ref="M62:N62"/>
    <mergeCell ref="I62:J62"/>
    <mergeCell ref="I63:J63"/>
    <mergeCell ref="I58:J58"/>
    <mergeCell ref="M64:N64"/>
    <mergeCell ref="K58:L58"/>
    <mergeCell ref="B60:N60"/>
    <mergeCell ref="M65:N65"/>
    <mergeCell ref="M50:N50"/>
    <mergeCell ref="K51:L51"/>
    <mergeCell ref="D41:K41"/>
    <mergeCell ref="B42:C42"/>
    <mergeCell ref="F1:J2"/>
    <mergeCell ref="F3:J4"/>
    <mergeCell ref="F5:J5"/>
    <mergeCell ref="A1:E5"/>
    <mergeCell ref="M54:N54"/>
    <mergeCell ref="I67:J67"/>
    <mergeCell ref="K67:L67"/>
    <mergeCell ref="M67:N67"/>
    <mergeCell ref="K63:L63"/>
    <mergeCell ref="M63:N63"/>
    <mergeCell ref="K1:N1"/>
    <mergeCell ref="K2:L2"/>
    <mergeCell ref="M2:N2"/>
    <mergeCell ref="B13:F13"/>
    <mergeCell ref="K3:L3"/>
    <mergeCell ref="M58:N58"/>
    <mergeCell ref="M56:N56"/>
    <mergeCell ref="M55:N55"/>
    <mergeCell ref="I51:J51"/>
    <mergeCell ref="I52:J52"/>
    <mergeCell ref="F11:G11"/>
    <mergeCell ref="F12:G12"/>
    <mergeCell ref="B34:C34"/>
    <mergeCell ref="B41:C41"/>
    <mergeCell ref="B86:N86"/>
    <mergeCell ref="I74:J74"/>
    <mergeCell ref="M75:N75"/>
    <mergeCell ref="K74:L74"/>
    <mergeCell ref="E99:H99"/>
    <mergeCell ref="E100:H100"/>
    <mergeCell ref="E96:H96"/>
    <mergeCell ref="B97:D97"/>
    <mergeCell ref="E97:H97"/>
    <mergeCell ref="E95:H95"/>
    <mergeCell ref="B96:D96"/>
    <mergeCell ref="E91:H91"/>
    <mergeCell ref="E80:H80"/>
    <mergeCell ref="E81:H81"/>
    <mergeCell ref="E82:H82"/>
    <mergeCell ref="E83:H83"/>
    <mergeCell ref="B74:D74"/>
    <mergeCell ref="B75:D75"/>
    <mergeCell ref="B76:D76"/>
    <mergeCell ref="B80:D80"/>
    <mergeCell ref="I81:J81"/>
    <mergeCell ref="I77:J77"/>
    <mergeCell ref="K77:L77"/>
    <mergeCell ref="M77:N77"/>
    <mergeCell ref="B134:N135"/>
    <mergeCell ref="B117:N118"/>
    <mergeCell ref="B120:H120"/>
    <mergeCell ref="K120:N120"/>
    <mergeCell ref="B121:D121"/>
    <mergeCell ref="E121:H121"/>
    <mergeCell ref="K121:L121"/>
    <mergeCell ref="M121:N121"/>
    <mergeCell ref="B122:D122"/>
    <mergeCell ref="E122:H122"/>
    <mergeCell ref="K122:L122"/>
    <mergeCell ref="M122:N122"/>
    <mergeCell ref="K123:N123"/>
    <mergeCell ref="B124:H124"/>
    <mergeCell ref="K124:N124"/>
    <mergeCell ref="B125:H132"/>
    <mergeCell ref="K126:N126"/>
    <mergeCell ref="K127:N132"/>
    <mergeCell ref="B113:C113"/>
    <mergeCell ref="B11:E11"/>
    <mergeCell ref="B12:E12"/>
    <mergeCell ref="C22:I22"/>
    <mergeCell ref="J22:M22"/>
    <mergeCell ref="B37:C37"/>
    <mergeCell ref="B46:C46"/>
    <mergeCell ref="D37:E37"/>
    <mergeCell ref="B38:N38"/>
    <mergeCell ref="B40:C40"/>
    <mergeCell ref="D42:K42"/>
    <mergeCell ref="D43:K43"/>
    <mergeCell ref="D44:K44"/>
    <mergeCell ref="D45:K45"/>
    <mergeCell ref="D40:K40"/>
    <mergeCell ref="D34:L34"/>
    <mergeCell ref="B104:D104"/>
    <mergeCell ref="E104:H104"/>
    <mergeCell ref="B105:D105"/>
    <mergeCell ref="D35:L35"/>
    <mergeCell ref="D36:L36"/>
    <mergeCell ref="B43:C43"/>
    <mergeCell ref="B44:C44"/>
    <mergeCell ref="B45:C45"/>
    <mergeCell ref="B109:D109"/>
    <mergeCell ref="E109:H109"/>
    <mergeCell ref="H13:N13"/>
    <mergeCell ref="B35:C35"/>
    <mergeCell ref="J16:N16"/>
    <mergeCell ref="E105:H105"/>
    <mergeCell ref="B106:D106"/>
    <mergeCell ref="E106:H106"/>
    <mergeCell ref="B107:D107"/>
    <mergeCell ref="E107:H107"/>
    <mergeCell ref="B108:D108"/>
    <mergeCell ref="E108:H108"/>
    <mergeCell ref="B101:D101"/>
    <mergeCell ref="E101:H101"/>
    <mergeCell ref="B100:D100"/>
    <mergeCell ref="B98:D98"/>
    <mergeCell ref="E98:H98"/>
    <mergeCell ref="B99:D99"/>
    <mergeCell ref="B102:D102"/>
    <mergeCell ref="E102:H102"/>
    <mergeCell ref="B103:D103"/>
    <mergeCell ref="E103:H103"/>
    <mergeCell ref="B92:D92"/>
    <mergeCell ref="E92:H92"/>
  </mergeCells>
  <dataValidations xWindow="489" yWindow="771" count="5">
    <dataValidation operator="lessThanOrEqual" allowBlank="1" showInputMessage="1" showErrorMessage="1" sqref="K58:L58"/>
    <dataValidation type="list" allowBlank="1" showInputMessage="1" showErrorMessage="1" prompt="- Menu déroulant" sqref="D40">
      <formula1>$Q$38:$Q$39</formula1>
    </dataValidation>
    <dataValidation type="textLength" operator="equal" allowBlank="1" showInputMessage="1" showErrorMessage="1" error="Veuillez renseigner un numéro de SIRET valide." sqref="D36">
      <formula1>14</formula1>
    </dataValidation>
    <dataValidation type="whole" allowBlank="1" showInputMessage="1" showErrorMessage="1" error="Les projets sélectionnés seront financés pour une durée comprise entre 6 et 10 ans à partir de la rentrée universitaire 2021-2022." sqref="H13:N13">
      <formula1>70</formula1>
      <formula2>120</formula2>
    </dataValidation>
    <dataValidation type="list" allowBlank="1" showInputMessage="1" showErrorMessage="1" prompt="- Menu déroulant" sqref="D35:L35">
      <formula1>$P$36:$P$44</formula1>
    </dataValidation>
  </dataValidations>
  <pageMargins left="0.23622047244094491" right="0.23622047244094491" top="0.94488188976377963" bottom="0.74803149606299213" header="0.31496062992125984" footer="0.31496062992125984"/>
  <pageSetup paperSize="9" scale="88"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XFC1065"/>
  <sheetViews>
    <sheetView topLeftCell="A115"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VoletGeneral!$M$2&amp;"-18"</f>
        <v>ANR-22-EXES-00XX-18</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6"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5mO9AvpeAVXFDeJJMIAn8YEWdiovo1ayzpYvh65tysVDnnfxWg5BVwYCIxw7NNNBB+toRftA2ZtUHKJvAbBFsA==" saltValue="jaRaLabSvko6t8P+JRtC0w=="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35" priority="12">
      <formula>$L$8&lt;&gt;"Oui"</formula>
    </cfRule>
  </conditionalFormatting>
  <conditionalFormatting sqref="H64:H74">
    <cfRule type="expression" dxfId="34" priority="11">
      <formula>$L$8&lt;&gt;"Oui"</formula>
    </cfRule>
  </conditionalFormatting>
  <conditionalFormatting sqref="B64:I74">
    <cfRule type="expression" dxfId="33" priority="10">
      <formula>$L$8="Non"</formula>
    </cfRule>
  </conditionalFormatting>
  <conditionalFormatting sqref="G75:I75">
    <cfRule type="expression" dxfId="32" priority="9">
      <formula>$L$8="Non"</formula>
    </cfRule>
  </conditionalFormatting>
  <conditionalFormatting sqref="G76:H76">
    <cfRule type="expression" dxfId="31" priority="8">
      <formula>$L$8&lt;&gt;"Oui"</formula>
    </cfRule>
  </conditionalFormatting>
  <conditionalFormatting sqref="H81:H94">
    <cfRule type="expression" dxfId="30" priority="7">
      <formula>$L$8&lt;&gt;"Oui"</formula>
    </cfRule>
  </conditionalFormatting>
  <conditionalFormatting sqref="H97:H108">
    <cfRule type="expression" dxfId="29" priority="6">
      <formula>$L$8&lt;&gt;"Oui"</formula>
    </cfRule>
  </conditionalFormatting>
  <conditionalFormatting sqref="H111:H123">
    <cfRule type="expression" dxfId="28" priority="5">
      <formula>$L$8&lt;&gt;"Oui"</formula>
    </cfRule>
  </conditionalFormatting>
  <conditionalFormatting sqref="H129:H142">
    <cfRule type="expression" dxfId="27" priority="4">
      <formula>$L$8&lt;&gt;"Oui"</formula>
    </cfRule>
  </conditionalFormatting>
  <conditionalFormatting sqref="H146:H157">
    <cfRule type="expression" dxfId="26" priority="3">
      <formula>$L$8&lt;&gt;"Oui"</formula>
    </cfRule>
  </conditionalFormatting>
  <conditionalFormatting sqref="E164">
    <cfRule type="expression" dxfId="25" priority="2">
      <formula>$L$8="Non"</formula>
    </cfRule>
  </conditionalFormatting>
  <conditionalFormatting sqref="E165">
    <cfRule type="expression" dxfId="24"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XFC1065"/>
  <sheetViews>
    <sheetView topLeftCell="A118"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VoletGeneral!$M$2&amp;"-19"</f>
        <v>ANR-22-EXES-00XX-19</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6"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74GbOG6WHxjTrBhcDnlx3NNhE14vZ7Fpu2pvKUvaT2Z2ZtWePeCXYI1Fe/w81Qggo4eFXCV0Xex1GG7Q0xeYZg==" saltValue="OhGeNaGO7QwXaMns1ien2g=="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23" priority="12">
      <formula>$L$8&lt;&gt;"Oui"</formula>
    </cfRule>
  </conditionalFormatting>
  <conditionalFormatting sqref="H64:H74">
    <cfRule type="expression" dxfId="22" priority="11">
      <formula>$L$8&lt;&gt;"Oui"</formula>
    </cfRule>
  </conditionalFormatting>
  <conditionalFormatting sqref="B64:I74">
    <cfRule type="expression" dxfId="21" priority="10">
      <formula>$L$8="Non"</formula>
    </cfRule>
  </conditionalFormatting>
  <conditionalFormatting sqref="G75:I75">
    <cfRule type="expression" dxfId="20" priority="9">
      <formula>$L$8="Non"</formula>
    </cfRule>
  </conditionalFormatting>
  <conditionalFormatting sqref="G76:H76">
    <cfRule type="expression" dxfId="19" priority="8">
      <formula>$L$8&lt;&gt;"Oui"</formula>
    </cfRule>
  </conditionalFormatting>
  <conditionalFormatting sqref="H81:H94">
    <cfRule type="expression" dxfId="18" priority="7">
      <formula>$L$8&lt;&gt;"Oui"</formula>
    </cfRule>
  </conditionalFormatting>
  <conditionalFormatting sqref="H97:H108">
    <cfRule type="expression" dxfId="17" priority="6">
      <formula>$L$8&lt;&gt;"Oui"</formula>
    </cfRule>
  </conditionalFormatting>
  <conditionalFormatting sqref="H111:H123">
    <cfRule type="expression" dxfId="16" priority="5">
      <formula>$L$8&lt;&gt;"Oui"</formula>
    </cfRule>
  </conditionalFormatting>
  <conditionalFormatting sqref="H129:H142">
    <cfRule type="expression" dxfId="15" priority="4">
      <formula>$L$8&lt;&gt;"Oui"</formula>
    </cfRule>
  </conditionalFormatting>
  <conditionalFormatting sqref="H146:H157">
    <cfRule type="expression" dxfId="14" priority="3">
      <formula>$L$8&lt;&gt;"Oui"</formula>
    </cfRule>
  </conditionalFormatting>
  <conditionalFormatting sqref="E164">
    <cfRule type="expression" dxfId="13" priority="2">
      <formula>$L$8="Non"</formula>
    </cfRule>
  </conditionalFormatting>
  <conditionalFormatting sqref="E165">
    <cfRule type="expression" dxfId="12"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XFC1065"/>
  <sheetViews>
    <sheetView topLeftCell="A37"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VoletGeneral!$M$2&amp;"-20"</f>
        <v>ANR-22-EXES-00XX-20</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6"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9.5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9.5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9.5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2hmN575Ccs6Yg/N8zspz+NvZ/w2DJXLLIkTYOEXANFT0nzoo0sWiSaxaInvprweWI/XApxAb1Dxodv7nyfHViQ==" saltValue="ECDEDooZa+gVp0/90wdmVw=="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11" priority="12">
      <formula>$L$8&lt;&gt;"Oui"</formula>
    </cfRule>
  </conditionalFormatting>
  <conditionalFormatting sqref="H64:H74">
    <cfRule type="expression" dxfId="10" priority="11">
      <formula>$L$8&lt;&gt;"Oui"</formula>
    </cfRule>
  </conditionalFormatting>
  <conditionalFormatting sqref="B64:I74">
    <cfRule type="expression" dxfId="9" priority="10">
      <formula>$L$8="Non"</formula>
    </cfRule>
  </conditionalFormatting>
  <conditionalFormatting sqref="G75:I75">
    <cfRule type="expression" dxfId="8" priority="9">
      <formula>$L$8="Non"</formula>
    </cfRule>
  </conditionalFormatting>
  <conditionalFormatting sqref="G76:H76">
    <cfRule type="expression" dxfId="7" priority="8">
      <formula>$L$8&lt;&gt;"Oui"</formula>
    </cfRule>
  </conditionalFormatting>
  <conditionalFormatting sqref="H81:H94">
    <cfRule type="expression" dxfId="6" priority="7">
      <formula>$L$8&lt;&gt;"Oui"</formula>
    </cfRule>
  </conditionalFormatting>
  <conditionalFormatting sqref="H97:H108">
    <cfRule type="expression" dxfId="5" priority="6">
      <formula>$L$8&lt;&gt;"Oui"</formula>
    </cfRule>
  </conditionalFormatting>
  <conditionalFormatting sqref="H111:H123">
    <cfRule type="expression" dxfId="4" priority="5">
      <formula>$L$8&lt;&gt;"Oui"</formula>
    </cfRule>
  </conditionalFormatting>
  <conditionalFormatting sqref="H129:H142">
    <cfRule type="expression" dxfId="3" priority="4">
      <formula>$L$8&lt;&gt;"Oui"</formula>
    </cfRule>
  </conditionalFormatting>
  <conditionalFormatting sqref="H146:H157">
    <cfRule type="expression" dxfId="2" priority="3">
      <formula>$L$8&lt;&gt;"Oui"</formula>
    </cfRule>
  </conditionalFormatting>
  <conditionalFormatting sqref="E164">
    <cfRule type="expression" dxfId="1" priority="2">
      <formula>$L$8="Non"</formula>
    </cfRule>
  </conditionalFormatting>
  <conditionalFormatting sqref="E165">
    <cfRule type="expression" dxfId="0"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AA1071"/>
  <sheetViews>
    <sheetView topLeftCell="A128" zoomScale="85" zoomScaleNormal="85" zoomScaleSheetLayoutView="100" workbookViewId="0">
      <selection activeCell="B138" sqref="B138:F138"/>
    </sheetView>
  </sheetViews>
  <sheetFormatPr baseColWidth="10" defaultColWidth="0" defaultRowHeight="0" customHeight="1" zeroHeight="1" x14ac:dyDescent="0.2"/>
  <cols>
    <col min="1" max="2" width="1.5546875" style="64" customWidth="1"/>
    <col min="3" max="3" width="26.5546875" style="64" customWidth="1"/>
    <col min="4" max="4" width="18.44140625" style="64" customWidth="1"/>
    <col min="5" max="5" width="18" style="64" customWidth="1"/>
    <col min="6" max="6" width="15.77734375" style="64" customWidth="1"/>
    <col min="7" max="7" width="15.44140625" style="64" customWidth="1"/>
    <col min="8" max="8" width="14.44140625" style="64" customWidth="1"/>
    <col min="9" max="9" width="15.21875" style="64" customWidth="1"/>
    <col min="10" max="10" width="1.5546875" style="193" customWidth="1"/>
    <col min="11" max="11" width="1.5546875" style="193" hidden="1" customWidth="1"/>
    <col min="12" max="12" width="33.21875" style="212" hidden="1" customWidth="1"/>
    <col min="13" max="13" width="15.5546875" style="64" hidden="1" customWidth="1"/>
    <col min="14" max="14" width="12" style="64" hidden="1" customWidth="1"/>
    <col min="15" max="15" width="3.5546875" style="64" hidden="1" customWidth="1"/>
    <col min="16" max="16" width="4" style="64" hidden="1" customWidth="1"/>
    <col min="17" max="17" width="10" style="64" hidden="1" customWidth="1"/>
    <col min="18" max="27" width="8.77734375" style="64" hidden="1" customWidth="1"/>
    <col min="28" max="16384" width="15.21875" style="64" hidden="1"/>
  </cols>
  <sheetData>
    <row r="1" spans="1:27" s="118" customFormat="1" ht="15.75" customHeight="1" thickTop="1" thickBot="1" x14ac:dyDescent="0.35">
      <c r="A1" s="682" t="s">
        <v>81</v>
      </c>
      <c r="B1" s="683"/>
      <c r="C1" s="683"/>
      <c r="D1" s="683"/>
      <c r="E1" s="683"/>
      <c r="F1" s="688" t="s">
        <v>17</v>
      </c>
      <c r="G1" s="680"/>
      <c r="H1" s="680"/>
      <c r="I1" s="680"/>
      <c r="J1" s="65"/>
      <c r="K1" s="65"/>
      <c r="L1" s="229"/>
      <c r="M1" s="19"/>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VoletGeneral!$M$2&amp;"-01"</f>
        <v>ANR-22-EXES-00XX-01</v>
      </c>
      <c r="I2" s="680"/>
      <c r="J2" s="675" t="str">
        <f>IF((COUNTIF(I31:I46,"&lt;0")+COUNTIF(I50:I65,"&lt;0")+COUNTIF(I120:I132,"&lt;0")+COUNTIF(I103:I117,"&lt;0")+COUNTIF(I85:I100,"&lt;0")+COUNTIF(I138:I149,"&lt;0"))&gt;0,"Attention, pour "&amp;COUNTIF(I31:I46,"&lt;0")+COUNTIF(I50:I65,"&lt;0")+COUNTIF(I120:I132,"&lt;0")+COUNTIF(I103:I117,"&lt;0")+COUNTIF(I85:I100,"&lt;0")+COUNTIF(I138:I149,"&lt;0")&amp;" ligne"&amp;IF(COUNTIF(I31:I46,"&lt;0")+COUNTIF(I50:I65,"&lt;0")+COUNTIF(I120:I132,"&lt;0")+COUNTIF(I103:I117,"&lt;0")+COUNTIF(I85:I100,"&lt;0")+COUNTIF(I138:I149,"&lt;0")&gt;1,"s","")&amp;" la partie aidée est supérieure au coût total."&amp;CHAR(10),"")&amp;IF(COUNTIF(E31:E46,"&lt;4000")&gt;0,"Attention, pour "&amp;COUNTIF(E31:E46,"&lt;4000")&amp;" ligne"&amp;IF(COUNTIF(E31:E46,"&lt;4000")&gt;1,"s","")&amp;" le coût unitaire de l'équipement est inférieur à 4000 € hors taxes.","")</f>
        <v/>
      </c>
      <c r="K2" s="676"/>
      <c r="L2" s="59"/>
      <c r="M2" s="19"/>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77"/>
      <c r="K3" s="678"/>
      <c r="L3" s="59"/>
      <c r="M3" s="19"/>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77"/>
      <c r="K4" s="678"/>
      <c r="L4" s="230"/>
      <c r="M4" s="10"/>
      <c r="N4" s="10"/>
      <c r="O4" s="10"/>
      <c r="P4" s="10"/>
      <c r="Q4" s="10"/>
      <c r="R4" s="1"/>
      <c r="S4" s="1"/>
      <c r="T4" s="1"/>
      <c r="U4" s="1"/>
      <c r="V4" s="1"/>
      <c r="W4" s="1"/>
      <c r="X4" s="1"/>
      <c r="Y4" s="1"/>
      <c r="Z4" s="1"/>
      <c r="AA4" s="1"/>
    </row>
    <row r="5" spans="1:27" s="145" customFormat="1" ht="15" customHeight="1" thickTop="1" thickBot="1" x14ac:dyDescent="0.3">
      <c r="A5" s="142"/>
      <c r="B5" s="437" t="s">
        <v>126</v>
      </c>
      <c r="C5" s="438"/>
      <c r="D5" s="438"/>
      <c r="E5" s="438"/>
      <c r="F5" s="438"/>
      <c r="G5" s="438"/>
      <c r="H5" s="438"/>
      <c r="I5" s="652"/>
      <c r="J5" s="677"/>
      <c r="K5" s="678"/>
      <c r="L5" s="231"/>
      <c r="M5" s="143"/>
      <c r="N5" s="143"/>
      <c r="O5" s="143"/>
      <c r="P5" s="143"/>
      <c r="Q5" s="143"/>
      <c r="R5" s="144"/>
      <c r="S5" s="144"/>
      <c r="T5" s="144"/>
      <c r="U5" s="144"/>
      <c r="V5" s="144"/>
      <c r="W5" s="144"/>
      <c r="X5" s="144"/>
      <c r="Y5" s="144"/>
      <c r="Z5" s="144"/>
      <c r="AA5" s="144"/>
    </row>
    <row r="6" spans="1:27" s="145" customFormat="1" ht="15" customHeight="1" thickTop="1" thickBot="1" x14ac:dyDescent="0.3">
      <c r="A6" s="146"/>
      <c r="B6" s="147"/>
      <c r="C6" s="148"/>
      <c r="D6" s="149"/>
      <c r="E6" s="123"/>
      <c r="F6" s="123"/>
      <c r="G6" s="123"/>
      <c r="H6" s="150"/>
      <c r="I6" s="150"/>
      <c r="J6" s="677"/>
      <c r="K6" s="678"/>
      <c r="L6" s="232" t="str">
        <f>" "</f>
        <v xml:space="preserve"> </v>
      </c>
      <c r="M6" s="143"/>
      <c r="N6" s="143"/>
      <c r="O6" s="143"/>
      <c r="P6" s="143"/>
      <c r="Q6" s="143"/>
      <c r="R6" s="144"/>
      <c r="S6" s="144"/>
      <c r="T6" s="144"/>
      <c r="U6" s="144"/>
      <c r="V6" s="144"/>
      <c r="W6" s="144"/>
      <c r="X6" s="144"/>
      <c r="Y6" s="144"/>
      <c r="Z6" s="144"/>
      <c r="AA6" s="144"/>
    </row>
    <row r="7" spans="1:27" s="145" customFormat="1" ht="15" customHeight="1" thickTop="1" thickBot="1" x14ac:dyDescent="0.3">
      <c r="A7" s="152"/>
      <c r="B7" s="152"/>
      <c r="C7" s="320" t="s">
        <v>45</v>
      </c>
      <c r="D7" s="692" t="str">
        <f>IF(VoletGeneral!D33="","",VoletGeneral!D33)</f>
        <v/>
      </c>
      <c r="E7" s="693"/>
      <c r="F7" s="693"/>
      <c r="G7" s="693"/>
      <c r="H7" s="693"/>
      <c r="I7" s="694"/>
      <c r="J7" s="677"/>
      <c r="K7" s="678"/>
      <c r="L7" s="204"/>
      <c r="M7" s="143"/>
      <c r="N7" s="143"/>
      <c r="O7" s="143"/>
      <c r="P7" s="143"/>
      <c r="Q7" s="143"/>
      <c r="R7" s="144"/>
      <c r="S7" s="144"/>
      <c r="T7" s="144"/>
      <c r="U7" s="144"/>
      <c r="V7" s="144"/>
      <c r="W7" s="144"/>
      <c r="X7" s="144"/>
      <c r="Y7" s="144"/>
      <c r="Z7" s="144"/>
      <c r="AA7" s="144"/>
    </row>
    <row r="8" spans="1:27" s="145" customFormat="1" ht="15" customHeight="1" thickTop="1" thickBot="1" x14ac:dyDescent="0.3">
      <c r="A8" s="152"/>
      <c r="B8" s="152"/>
      <c r="C8" s="154" t="s">
        <v>47</v>
      </c>
      <c r="D8" s="695" t="str">
        <f>IF(VoletGeneral!D34="","",VoletGeneral!D34)</f>
        <v/>
      </c>
      <c r="E8" s="695"/>
      <c r="F8" s="695"/>
      <c r="G8" s="695"/>
      <c r="H8" s="695"/>
      <c r="I8" s="695"/>
      <c r="J8" s="163"/>
      <c r="K8" s="157"/>
      <c r="L8" s="204"/>
      <c r="M8" s="143"/>
      <c r="N8" s="143"/>
      <c r="O8" s="143"/>
      <c r="P8" s="143"/>
      <c r="Q8" s="143"/>
      <c r="R8" s="144"/>
      <c r="S8" s="144"/>
      <c r="T8" s="144"/>
      <c r="U8" s="144"/>
      <c r="V8" s="144"/>
      <c r="W8" s="144"/>
      <c r="X8" s="144"/>
      <c r="Y8" s="144"/>
      <c r="Z8" s="144"/>
      <c r="AA8" s="144"/>
    </row>
    <row r="9" spans="1:27" s="145" customFormat="1" ht="15" customHeight="1" thickTop="1" thickBot="1" x14ac:dyDescent="0.3">
      <c r="A9" s="152"/>
      <c r="B9" s="152"/>
      <c r="C9" s="154" t="s">
        <v>35</v>
      </c>
      <c r="D9" s="695" t="str">
        <f>IF(VoletGeneral!D35="","",VoletGeneral!D35)</f>
        <v/>
      </c>
      <c r="E9" s="695"/>
      <c r="F9" s="695"/>
      <c r="G9" s="695"/>
      <c r="H9" s="695"/>
      <c r="I9" s="695"/>
      <c r="J9" s="163"/>
      <c r="K9" s="227"/>
      <c r="L9" s="204"/>
      <c r="M9" s="143"/>
      <c r="N9" s="143"/>
      <c r="O9" s="143"/>
      <c r="P9" s="143"/>
      <c r="Q9" s="144"/>
      <c r="R9" s="144"/>
      <c r="S9" s="144"/>
      <c r="T9" s="144"/>
      <c r="U9" s="144"/>
      <c r="V9" s="144"/>
      <c r="W9" s="144"/>
      <c r="X9" s="144"/>
      <c r="Y9" s="144"/>
      <c r="Z9" s="144"/>
    </row>
    <row r="10" spans="1:27" s="145" customFormat="1" ht="15" customHeight="1" thickTop="1" thickBot="1" x14ac:dyDescent="0.3">
      <c r="A10" s="159"/>
      <c r="B10" s="159"/>
      <c r="C10" s="160" t="s">
        <v>48</v>
      </c>
      <c r="D10" s="696" t="str">
        <f>IF(VoletGeneral!D36="","",VoletGeneral!D36)</f>
        <v/>
      </c>
      <c r="E10" s="696"/>
      <c r="F10" s="696"/>
      <c r="G10" s="696"/>
      <c r="H10" s="696"/>
      <c r="I10" s="696"/>
      <c r="J10" s="163"/>
      <c r="K10" s="227"/>
      <c r="L10" s="204" t="s">
        <v>36</v>
      </c>
      <c r="M10" s="158"/>
      <c r="N10" s="143"/>
      <c r="O10" s="143"/>
      <c r="P10" s="143"/>
      <c r="Q10" s="143"/>
      <c r="R10" s="144"/>
      <c r="S10" s="144"/>
      <c r="T10" s="144"/>
      <c r="U10" s="144"/>
      <c r="V10" s="144"/>
      <c r="W10" s="144"/>
      <c r="X10" s="144"/>
      <c r="Y10" s="144"/>
      <c r="Z10" s="144"/>
      <c r="AA10" s="144"/>
    </row>
    <row r="11" spans="1:27" s="145" customFormat="1" ht="15" customHeight="1" thickTop="1" thickBot="1" x14ac:dyDescent="0.3">
      <c r="A11" s="152"/>
      <c r="B11" s="134"/>
      <c r="C11" s="161"/>
      <c r="D11" s="149"/>
      <c r="E11" s="149"/>
      <c r="F11" s="150"/>
      <c r="G11" s="162"/>
      <c r="H11" s="162"/>
      <c r="I11" s="150"/>
      <c r="J11" s="157"/>
      <c r="K11" s="227"/>
      <c r="L11" s="204" t="s">
        <v>37</v>
      </c>
      <c r="M11" s="158"/>
      <c r="N11" s="143"/>
      <c r="O11" s="143"/>
      <c r="P11" s="143"/>
      <c r="Q11" s="143"/>
      <c r="R11" s="144"/>
      <c r="S11" s="144"/>
      <c r="T11" s="144"/>
      <c r="U11" s="144"/>
      <c r="V11" s="144"/>
      <c r="W11" s="144"/>
      <c r="X11" s="144"/>
      <c r="Y11" s="144"/>
      <c r="Z11" s="144"/>
      <c r="AA11" s="144"/>
    </row>
    <row r="12" spans="1:27" s="145" customFormat="1" ht="15" customHeight="1" thickTop="1" thickBot="1" x14ac:dyDescent="0.3">
      <c r="A12" s="142"/>
      <c r="B12" s="437" t="s">
        <v>127</v>
      </c>
      <c r="C12" s="438"/>
      <c r="D12" s="438"/>
      <c r="E12" s="438"/>
      <c r="F12" s="438"/>
      <c r="G12" s="438"/>
      <c r="H12" s="438"/>
      <c r="I12" s="652"/>
      <c r="J12" s="163"/>
      <c r="K12" s="228"/>
      <c r="L12" s="204" t="s">
        <v>38</v>
      </c>
      <c r="M12" s="158" t="s">
        <v>40</v>
      </c>
      <c r="N12" s="143"/>
      <c r="O12" s="143"/>
      <c r="P12" s="143"/>
      <c r="Q12" s="143"/>
      <c r="R12" s="144"/>
      <c r="S12" s="144"/>
      <c r="T12" s="144"/>
      <c r="U12" s="144"/>
      <c r="V12" s="144"/>
      <c r="W12" s="144"/>
      <c r="X12" s="144"/>
      <c r="Y12" s="144"/>
      <c r="Z12" s="144"/>
      <c r="AA12" s="144"/>
    </row>
    <row r="13" spans="1:27" s="145" customFormat="1" ht="15" customHeight="1" thickTop="1" thickBot="1" x14ac:dyDescent="0.3">
      <c r="A13" s="146"/>
      <c r="B13" s="147"/>
      <c r="C13" s="164"/>
      <c r="D13" s="150"/>
      <c r="E13" s="150"/>
      <c r="F13" s="150"/>
      <c r="G13" s="150"/>
      <c r="H13" s="150"/>
      <c r="I13" s="150"/>
      <c r="J13" s="157"/>
      <c r="K13" s="227"/>
      <c r="L13" s="204" t="s">
        <v>92</v>
      </c>
      <c r="M13" s="145" t="s">
        <v>41</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695" t="str">
        <f>IF(VoletGeneral!D40="","",VoletGeneral!D40)</f>
        <v/>
      </c>
      <c r="E14" s="695"/>
      <c r="F14" s="695"/>
      <c r="G14" s="695"/>
      <c r="H14" s="695"/>
      <c r="I14" s="695"/>
      <c r="J14" s="163"/>
      <c r="K14" s="227"/>
      <c r="L14" s="279" t="s">
        <v>142</v>
      </c>
      <c r="M14" s="158"/>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689" t="str">
        <f>IF(VoletGeneral!D41="","",VoletGeneral!D41)</f>
        <v/>
      </c>
      <c r="E15" s="690"/>
      <c r="F15" s="690"/>
      <c r="G15" s="690"/>
      <c r="H15" s="690"/>
      <c r="I15" s="691"/>
      <c r="J15" s="163"/>
      <c r="K15" s="227"/>
      <c r="L15" s="204" t="s">
        <v>93</v>
      </c>
      <c r="M15" s="158"/>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689" t="str">
        <f>IF(VoletGeneral!D42="","",VoletGeneral!D42)</f>
        <v/>
      </c>
      <c r="E16" s="690"/>
      <c r="F16" s="690"/>
      <c r="G16" s="690"/>
      <c r="H16" s="690"/>
      <c r="I16" s="691"/>
      <c r="J16" s="163"/>
      <c r="K16" s="227"/>
      <c r="L16" s="204" t="s">
        <v>162</v>
      </c>
      <c r="M16" s="158"/>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689" t="str">
        <f>IF(VoletGeneral!D43="","",VoletGeneral!D43)</f>
        <v/>
      </c>
      <c r="E17" s="690"/>
      <c r="F17" s="690"/>
      <c r="G17" s="690"/>
      <c r="H17" s="690"/>
      <c r="I17" s="691"/>
      <c r="J17" s="163"/>
      <c r="K17" s="157"/>
      <c r="L17" s="204" t="s">
        <v>108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689" t="str">
        <f>IF(VoletGeneral!D44="","",VoletGeneral!D44)</f>
        <v/>
      </c>
      <c r="E18" s="690"/>
      <c r="F18" s="690"/>
      <c r="G18" s="690"/>
      <c r="H18" s="690"/>
      <c r="I18" s="691"/>
      <c r="J18" s="163"/>
      <c r="K18" s="157"/>
      <c r="L18" s="240" t="s">
        <v>109</v>
      </c>
      <c r="M18" s="143"/>
      <c r="N18" s="143"/>
      <c r="O18" s="143"/>
      <c r="P18" s="143"/>
      <c r="Q18" s="143"/>
      <c r="R18" s="144"/>
      <c r="S18" s="144"/>
      <c r="T18" s="144"/>
      <c r="U18" s="144"/>
      <c r="V18" s="144"/>
      <c r="W18" s="144"/>
      <c r="X18" s="144"/>
      <c r="Y18" s="144"/>
      <c r="Z18" s="144"/>
      <c r="AA18" s="144"/>
    </row>
    <row r="19" spans="1:27" s="145" customFormat="1" ht="14.1" customHeight="1" thickTop="1" thickBot="1" x14ac:dyDescent="0.3">
      <c r="A19" s="152"/>
      <c r="B19" s="152"/>
      <c r="C19" s="154" t="s">
        <v>4</v>
      </c>
      <c r="D19" s="695" t="str">
        <f>IF(VoletGeneral!D45="","",VoletGeneral!D45)</f>
        <v/>
      </c>
      <c r="E19" s="695"/>
      <c r="F19" s="695"/>
      <c r="G19" s="695"/>
      <c r="H19" s="695"/>
      <c r="I19" s="695"/>
      <c r="J19" s="163"/>
      <c r="K19" s="157"/>
      <c r="L19" s="232"/>
      <c r="M19" s="143"/>
      <c r="N19" s="143"/>
      <c r="O19" s="143"/>
      <c r="P19" s="143"/>
      <c r="Q19" s="143"/>
      <c r="R19" s="144"/>
      <c r="S19" s="144"/>
      <c r="T19" s="144"/>
      <c r="U19" s="144"/>
      <c r="V19" s="144"/>
      <c r="W19" s="144"/>
      <c r="X19" s="144"/>
      <c r="Y19" s="144"/>
      <c r="Z19" s="144"/>
      <c r="AA19" s="144"/>
    </row>
    <row r="20" spans="1:27" s="145" customFormat="1" ht="3" hidden="1" customHeight="1" thickTop="1" thickBot="1" x14ac:dyDescent="0.3">
      <c r="A20" s="152"/>
      <c r="B20" s="159"/>
      <c r="C20" s="134"/>
      <c r="D20" s="138"/>
      <c r="E20" s="138"/>
      <c r="F20" s="139"/>
      <c r="G20" s="139"/>
      <c r="H20" s="139"/>
      <c r="I20" s="139"/>
      <c r="J20" s="163"/>
      <c r="K20" s="163"/>
      <c r="L20" s="234"/>
      <c r="M20" s="143"/>
      <c r="N20" s="143"/>
      <c r="O20" s="143"/>
      <c r="P20" s="143"/>
      <c r="Q20" s="143"/>
      <c r="R20" s="144"/>
      <c r="S20" s="144"/>
      <c r="T20" s="144"/>
      <c r="U20" s="144"/>
      <c r="V20" s="144"/>
      <c r="W20" s="144"/>
      <c r="X20" s="144"/>
      <c r="Y20" s="144"/>
      <c r="Z20" s="144"/>
      <c r="AA20" s="144"/>
    </row>
    <row r="21" spans="1:27" s="321" customFormat="1" ht="15" hidden="1" customHeight="1" thickTop="1" thickBot="1" x14ac:dyDescent="0.3">
      <c r="A21" s="152"/>
      <c r="B21" s="159"/>
      <c r="C21" s="134"/>
      <c r="D21" s="134"/>
      <c r="E21" s="134"/>
      <c r="F21" s="134"/>
      <c r="G21" s="134"/>
      <c r="H21" s="134"/>
      <c r="I21" s="134"/>
      <c r="J21" s="163"/>
      <c r="K21" s="163"/>
      <c r="L21" s="234"/>
      <c r="M21" s="143"/>
      <c r="N21" s="143"/>
      <c r="O21" s="143"/>
      <c r="P21" s="143"/>
      <c r="Q21" s="143"/>
      <c r="R21" s="144"/>
      <c r="S21" s="144"/>
      <c r="T21" s="144"/>
      <c r="U21" s="144"/>
      <c r="V21" s="144"/>
      <c r="W21" s="144"/>
      <c r="X21" s="144"/>
      <c r="Y21" s="144"/>
      <c r="Z21" s="144"/>
      <c r="AA21" s="144"/>
    </row>
    <row r="22" spans="1:27" s="321" customFormat="1" ht="2.5499999999999998" hidden="1" customHeight="1" thickTop="1" thickBot="1" x14ac:dyDescent="0.3">
      <c r="A22" s="152"/>
      <c r="B22" s="159"/>
      <c r="C22" s="134"/>
      <c r="D22" s="339"/>
      <c r="E22" s="339"/>
      <c r="F22" s="340"/>
      <c r="G22" s="340"/>
      <c r="H22" s="340"/>
      <c r="I22" s="340"/>
      <c r="J22" s="163"/>
      <c r="K22" s="163"/>
      <c r="L22" s="234"/>
      <c r="M22" s="143"/>
      <c r="N22" s="143"/>
      <c r="O22" s="143"/>
      <c r="P22" s="143"/>
      <c r="Q22" s="143"/>
      <c r="R22" s="144"/>
      <c r="S22" s="144"/>
      <c r="T22" s="144"/>
      <c r="U22" s="144"/>
      <c r="V22" s="144"/>
      <c r="W22" s="144"/>
      <c r="X22" s="144"/>
      <c r="Y22" s="144"/>
      <c r="Z22" s="144"/>
      <c r="AA22" s="144"/>
    </row>
    <row r="23" spans="1:27" s="321" customFormat="1" ht="2.1" hidden="1" customHeight="1" thickTop="1" thickBot="1" x14ac:dyDescent="0.3">
      <c r="A23" s="152"/>
      <c r="B23" s="159"/>
      <c r="C23" s="134"/>
      <c r="D23" s="339"/>
      <c r="E23" s="339"/>
      <c r="F23" s="340"/>
      <c r="G23" s="340"/>
      <c r="H23" s="340"/>
      <c r="I23" s="340"/>
      <c r="J23" s="163"/>
      <c r="K23" s="163"/>
      <c r="L23" s="234"/>
      <c r="M23" s="143"/>
      <c r="N23" s="143"/>
      <c r="O23" s="143"/>
      <c r="P23" s="143"/>
      <c r="Q23" s="143"/>
      <c r="R23" s="144"/>
      <c r="S23" s="144"/>
      <c r="T23" s="144"/>
      <c r="U23" s="144"/>
      <c r="V23" s="144"/>
      <c r="W23" s="144"/>
      <c r="X23" s="144"/>
      <c r="Y23" s="144"/>
      <c r="Z23" s="144"/>
      <c r="AA23" s="144"/>
    </row>
    <row r="24" spans="1:27" s="321" customFormat="1" ht="17.100000000000001" hidden="1" customHeight="1" thickTop="1" thickBot="1" x14ac:dyDescent="0.3">
      <c r="A24" s="152"/>
      <c r="B24" s="159"/>
      <c r="C24" s="134"/>
      <c r="D24" s="339"/>
      <c r="E24" s="339"/>
      <c r="F24" s="340"/>
      <c r="G24" s="340"/>
      <c r="H24" s="340"/>
      <c r="I24" s="340"/>
      <c r="J24" s="163"/>
      <c r="K24" s="163"/>
      <c r="L24" s="234"/>
      <c r="M24" s="143"/>
      <c r="N24" s="143"/>
      <c r="O24" s="143"/>
      <c r="P24" s="143"/>
      <c r="Q24" s="143"/>
      <c r="R24" s="144"/>
      <c r="S24" s="144"/>
      <c r="T24" s="144"/>
      <c r="U24" s="144"/>
      <c r="V24" s="144"/>
      <c r="W24" s="144"/>
      <c r="X24" s="144"/>
      <c r="Y24" s="144"/>
      <c r="Z24" s="144"/>
      <c r="AA24" s="144"/>
    </row>
    <row r="25" spans="1:27" s="321" customFormat="1" ht="6.6" hidden="1" customHeight="1" thickTop="1" thickBot="1" x14ac:dyDescent="0.3">
      <c r="A25" s="152"/>
      <c r="B25" s="159"/>
      <c r="C25" s="134"/>
      <c r="D25" s="339"/>
      <c r="E25" s="339"/>
      <c r="F25" s="340"/>
      <c r="G25" s="340"/>
      <c r="H25" s="340"/>
      <c r="I25" s="340"/>
      <c r="J25" s="163"/>
      <c r="K25" s="163"/>
      <c r="L25" s="234"/>
      <c r="M25" s="143"/>
      <c r="N25" s="143"/>
      <c r="O25" s="143"/>
      <c r="P25" s="143"/>
      <c r="Q25" s="143"/>
      <c r="R25" s="144"/>
      <c r="S25" s="144"/>
      <c r="T25" s="144"/>
      <c r="U25" s="144"/>
      <c r="V25" s="144"/>
      <c r="W25" s="144"/>
      <c r="X25" s="144"/>
      <c r="Y25" s="144"/>
      <c r="Z25" s="144"/>
      <c r="AA25" s="144"/>
    </row>
    <row r="26" spans="1:27" s="321" customFormat="1" ht="1.5" customHeight="1" thickTop="1" thickBot="1" x14ac:dyDescent="0.3">
      <c r="A26" s="152"/>
      <c r="B26" s="159"/>
      <c r="C26" s="134"/>
      <c r="D26" s="339"/>
      <c r="E26" s="339"/>
      <c r="F26" s="340"/>
      <c r="G26" s="340"/>
      <c r="H26" s="340"/>
      <c r="I26" s="340"/>
      <c r="J26" s="163"/>
      <c r="K26" s="163"/>
      <c r="L26" s="234"/>
      <c r="M26" s="143"/>
      <c r="N26" s="143"/>
      <c r="O26" s="143"/>
      <c r="P26" s="143"/>
      <c r="Q26" s="143"/>
      <c r="R26" s="144"/>
      <c r="S26" s="144"/>
      <c r="T26" s="144"/>
      <c r="U26" s="144"/>
      <c r="V26" s="144"/>
      <c r="W26" s="144"/>
      <c r="X26" s="144"/>
      <c r="Y26" s="144"/>
      <c r="Z26" s="144"/>
      <c r="AA26" s="144"/>
    </row>
    <row r="27" spans="1:27" s="321" customFormat="1" ht="7.05" customHeight="1" thickTop="1" thickBot="1" x14ac:dyDescent="0.3">
      <c r="A27" s="152"/>
      <c r="B27" s="159"/>
      <c r="C27" s="134"/>
      <c r="D27" s="138"/>
      <c r="E27" s="138"/>
      <c r="F27" s="139"/>
      <c r="G27" s="139"/>
      <c r="H27" s="139"/>
      <c r="I27" s="139"/>
      <c r="J27" s="163"/>
      <c r="K27" s="163"/>
      <c r="L27" s="375" t="s">
        <v>125</v>
      </c>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63"/>
      <c r="K28" s="163"/>
      <c r="L28" s="234"/>
      <c r="M28" s="143"/>
      <c r="N28" s="143"/>
      <c r="O28" s="143"/>
      <c r="P28" s="143"/>
      <c r="Q28" s="143"/>
      <c r="R28" s="144"/>
      <c r="S28" s="144"/>
      <c r="T28" s="144"/>
      <c r="U28" s="144"/>
      <c r="V28" s="144"/>
      <c r="W28" s="144"/>
      <c r="X28" s="144"/>
      <c r="Y28" s="144"/>
      <c r="Z28" s="144"/>
      <c r="AA28" s="144"/>
    </row>
    <row r="29" spans="1:27" s="288" customFormat="1" ht="30" customHeight="1" thickTop="1" thickBot="1" x14ac:dyDescent="0.35">
      <c r="A29" s="286"/>
      <c r="B29" s="638" t="s">
        <v>51</v>
      </c>
      <c r="C29" s="639"/>
      <c r="D29" s="639"/>
      <c r="E29" s="639"/>
      <c r="F29" s="639"/>
      <c r="G29" s="639"/>
      <c r="H29" s="639"/>
      <c r="I29" s="639"/>
      <c r="J29" s="287"/>
      <c r="K29" s="287"/>
      <c r="L29" s="232"/>
      <c r="M29" s="287"/>
      <c r="N29" s="287"/>
      <c r="O29" s="287"/>
      <c r="P29" s="287"/>
      <c r="Q29" s="287"/>
    </row>
    <row r="30" spans="1:27" s="145" customFormat="1" ht="21.75" customHeight="1" thickTop="1" thickBot="1" x14ac:dyDescent="0.3">
      <c r="A30" s="167"/>
      <c r="B30" s="702" t="s">
        <v>12</v>
      </c>
      <c r="C30" s="647"/>
      <c r="D30" s="647"/>
      <c r="E30" s="115" t="s">
        <v>52</v>
      </c>
      <c r="F30" s="115" t="s">
        <v>53</v>
      </c>
      <c r="G30" s="116" t="s">
        <v>6</v>
      </c>
      <c r="H30" s="303" t="s">
        <v>7</v>
      </c>
      <c r="I30" s="117" t="s">
        <v>8</v>
      </c>
      <c r="J30" s="163"/>
      <c r="K30" s="163"/>
      <c r="L30" s="233" t="str">
        <f>IF(OR(($D$9=L10),($D$9=L11),($D$9=L12),($D$9=L13),($D$9=L14),($D$9=L15),($D$9=L16),($D$9=L17)),"Public","Privé")</f>
        <v>Privé</v>
      </c>
      <c r="M30" s="143"/>
      <c r="N30" s="143"/>
      <c r="O30" s="143"/>
      <c r="P30" s="143"/>
      <c r="Q30" s="143"/>
      <c r="R30" s="144"/>
      <c r="S30" s="144"/>
      <c r="T30" s="144"/>
      <c r="U30" s="144"/>
      <c r="V30" s="144"/>
      <c r="W30" s="144"/>
      <c r="X30" s="144"/>
      <c r="Y30" s="144"/>
      <c r="Z30" s="144"/>
      <c r="AA30" s="144"/>
    </row>
    <row r="31" spans="1:27" s="145" customFormat="1" ht="15" customHeight="1" thickTop="1" thickBot="1" x14ac:dyDescent="0.3">
      <c r="A31" s="167"/>
      <c r="B31" s="697"/>
      <c r="C31" s="698"/>
      <c r="D31" s="698"/>
      <c r="E31" s="327"/>
      <c r="F31" s="328"/>
      <c r="G31" s="124" t="str">
        <f t="shared" ref="G31:G46" si="0">IF(AND(ISNUMBER(E31),ISNUMBER(F31)),E31*F31," ")</f>
        <v xml:space="preserve"> </v>
      </c>
      <c r="H31" s="327"/>
      <c r="I31" s="168" t="str">
        <f t="shared" ref="I31:I46" si="1">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
      <c r="A32" s="167"/>
      <c r="B32" s="697"/>
      <c r="C32" s="698"/>
      <c r="D32" s="698"/>
      <c r="E32" s="327"/>
      <c r="F32" s="328"/>
      <c r="G32" s="124" t="str">
        <f t="shared" si="0"/>
        <v xml:space="preserve"> </v>
      </c>
      <c r="H32" s="327"/>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378" customFormat="1" ht="15" customHeight="1" thickTop="1" thickBot="1" x14ac:dyDescent="0.3">
      <c r="A33" s="167"/>
      <c r="B33" s="697"/>
      <c r="C33" s="698"/>
      <c r="D33" s="698"/>
      <c r="E33" s="327"/>
      <c r="F33" s="328"/>
      <c r="G33" s="124" t="str">
        <f t="shared" si="0"/>
        <v xml:space="preserve"> </v>
      </c>
      <c r="H33" s="327"/>
      <c r="I33" s="168" t="str">
        <f t="shared" si="1"/>
        <v xml:space="preserve"> </v>
      </c>
      <c r="J33" s="163"/>
      <c r="K33" s="163"/>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
      <c r="A34" s="167"/>
      <c r="B34" s="697"/>
      <c r="C34" s="698"/>
      <c r="D34" s="698"/>
      <c r="E34" s="327"/>
      <c r="F34" s="328"/>
      <c r="G34" s="124" t="str">
        <f t="shared" si="0"/>
        <v xml:space="preserve"> </v>
      </c>
      <c r="H34" s="327"/>
      <c r="I34" s="168" t="str">
        <f t="shared" si="1"/>
        <v xml:space="preserve"> </v>
      </c>
      <c r="J34" s="163"/>
      <c r="K34" s="163"/>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
      <c r="A35" s="167"/>
      <c r="B35" s="697"/>
      <c r="C35" s="698"/>
      <c r="D35" s="698"/>
      <c r="E35" s="327"/>
      <c r="F35" s="328"/>
      <c r="G35" s="124" t="str">
        <f t="shared" si="0"/>
        <v xml:space="preserve"> </v>
      </c>
      <c r="H35" s="327"/>
      <c r="I35" s="168" t="str">
        <f t="shared" si="1"/>
        <v xml:space="preserve"> </v>
      </c>
      <c r="J35" s="163"/>
      <c r="K35" s="163"/>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
      <c r="A36" s="167"/>
      <c r="B36" s="697"/>
      <c r="C36" s="698"/>
      <c r="D36" s="698"/>
      <c r="E36" s="327"/>
      <c r="F36" s="328"/>
      <c r="G36" s="124" t="str">
        <f t="shared" si="0"/>
        <v xml:space="preserve"> </v>
      </c>
      <c r="H36" s="327"/>
      <c r="I36" s="168" t="str">
        <f t="shared" si="1"/>
        <v xml:space="preserve"> </v>
      </c>
      <c r="J36" s="163"/>
      <c r="K36" s="163"/>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
      <c r="A37" s="167"/>
      <c r="B37" s="697"/>
      <c r="C37" s="698"/>
      <c r="D37" s="698"/>
      <c r="E37" s="327"/>
      <c r="F37" s="328"/>
      <c r="G37" s="124" t="str">
        <f t="shared" si="0"/>
        <v xml:space="preserve"> </v>
      </c>
      <c r="H37" s="327"/>
      <c r="I37" s="168" t="str">
        <f t="shared" si="1"/>
        <v xml:space="preserve"> </v>
      </c>
      <c r="J37" s="163"/>
      <c r="K37" s="163"/>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
      <c r="A38" s="167"/>
      <c r="B38" s="697"/>
      <c r="C38" s="698"/>
      <c r="D38" s="698"/>
      <c r="E38" s="327"/>
      <c r="F38" s="328"/>
      <c r="G38" s="124" t="str">
        <f t="shared" si="0"/>
        <v xml:space="preserve"> </v>
      </c>
      <c r="H38" s="327"/>
      <c r="I38" s="168" t="str">
        <f t="shared" si="1"/>
        <v xml:space="preserve"> </v>
      </c>
      <c r="J38" s="163"/>
      <c r="K38" s="163"/>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
      <c r="A39" s="167"/>
      <c r="B39" s="697"/>
      <c r="C39" s="698"/>
      <c r="D39" s="698"/>
      <c r="E39" s="327"/>
      <c r="F39" s="328"/>
      <c r="G39" s="124" t="str">
        <f t="shared" si="0"/>
        <v xml:space="preserve"> </v>
      </c>
      <c r="H39" s="327"/>
      <c r="I39" s="168" t="str">
        <f t="shared" si="1"/>
        <v xml:space="preserve"> </v>
      </c>
      <c r="J39" s="163"/>
      <c r="K39" s="163"/>
      <c r="L39" s="232"/>
      <c r="M39" s="143"/>
      <c r="N39" s="143"/>
      <c r="O39" s="143"/>
      <c r="P39" s="143"/>
      <c r="Q39" s="143"/>
      <c r="R39" s="144"/>
      <c r="S39" s="144"/>
      <c r="T39" s="144"/>
      <c r="U39" s="144"/>
      <c r="V39" s="144"/>
      <c r="W39" s="144"/>
      <c r="X39" s="144"/>
      <c r="Y39" s="144"/>
      <c r="Z39" s="144"/>
      <c r="AA39" s="144"/>
    </row>
    <row r="40" spans="1:27" s="378" customFormat="1" ht="15" customHeight="1" thickTop="1" thickBot="1" x14ac:dyDescent="0.3">
      <c r="A40" s="167"/>
      <c r="B40" s="697"/>
      <c r="C40" s="698"/>
      <c r="D40" s="698"/>
      <c r="E40" s="327"/>
      <c r="F40" s="328"/>
      <c r="G40" s="124" t="str">
        <f t="shared" si="0"/>
        <v xml:space="preserve"> </v>
      </c>
      <c r="H40" s="327"/>
      <c r="I40" s="168" t="str">
        <f t="shared" si="1"/>
        <v xml:space="preserve"> </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167"/>
      <c r="B41" s="697"/>
      <c r="C41" s="698"/>
      <c r="D41" s="698"/>
      <c r="E41" s="327"/>
      <c r="F41" s="328"/>
      <c r="G41" s="124" t="str">
        <f t="shared" si="0"/>
        <v xml:space="preserve"> </v>
      </c>
      <c r="H41" s="327"/>
      <c r="I41" s="168" t="str">
        <f t="shared" si="1"/>
        <v xml:space="preserve"> </v>
      </c>
      <c r="J41" s="163"/>
      <c r="K41" s="163"/>
      <c r="L41" s="232"/>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0"/>
        <v xml:space="preserve"> </v>
      </c>
      <c r="H42" s="327"/>
      <c r="I42" s="168" t="str">
        <f t="shared" si="1"/>
        <v xml:space="preserve"> </v>
      </c>
      <c r="J42" s="163"/>
      <c r="K42" s="163"/>
      <c r="L42" s="232"/>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0"/>
        <v xml:space="preserve"> </v>
      </c>
      <c r="H43" s="327"/>
      <c r="I43" s="168" t="str">
        <f t="shared" si="1"/>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0"/>
        <v xml:space="preserve"> </v>
      </c>
      <c r="H44" s="327"/>
      <c r="I44" s="168" t="str">
        <f t="shared" si="1"/>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97"/>
      <c r="C45" s="698"/>
      <c r="D45" s="698"/>
      <c r="E45" s="327"/>
      <c r="F45" s="328"/>
      <c r="G45" s="124" t="str">
        <f t="shared" si="0"/>
        <v xml:space="preserve"> </v>
      </c>
      <c r="H45" s="327"/>
      <c r="I45" s="168" t="str">
        <f t="shared" si="1"/>
        <v xml:space="preserve"> </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167"/>
      <c r="B46" s="697"/>
      <c r="C46" s="698"/>
      <c r="D46" s="698"/>
      <c r="E46" s="327"/>
      <c r="F46" s="328"/>
      <c r="G46" s="124" t="str">
        <f t="shared" si="0"/>
        <v xml:space="preserve"> </v>
      </c>
      <c r="H46" s="327"/>
      <c r="I46" s="168" t="str">
        <f t="shared" si="1"/>
        <v xml:space="preserve"> </v>
      </c>
      <c r="J46" s="163"/>
      <c r="K46" s="163"/>
      <c r="L46" s="232"/>
      <c r="M46" s="143"/>
      <c r="N46" s="143"/>
      <c r="O46" s="143"/>
      <c r="P46" s="143"/>
      <c r="Q46" s="143"/>
      <c r="R46" s="144"/>
      <c r="S46" s="144"/>
      <c r="T46" s="144"/>
      <c r="U46" s="144"/>
      <c r="V46" s="144"/>
      <c r="W46" s="144"/>
      <c r="X46" s="144"/>
      <c r="Y46" s="144"/>
      <c r="Z46" s="144"/>
      <c r="AA46" s="144"/>
    </row>
    <row r="47" spans="1:27" s="145" customFormat="1" ht="15" customHeight="1" thickTop="1" thickBot="1" x14ac:dyDescent="0.3">
      <c r="A47" s="167"/>
      <c r="B47" s="643" t="s">
        <v>55</v>
      </c>
      <c r="C47" s="644"/>
      <c r="D47" s="644"/>
      <c r="E47" s="644"/>
      <c r="F47" s="645"/>
      <c r="G47" s="128">
        <f>SUM(G31:G46)</f>
        <v>0</v>
      </c>
      <c r="H47" s="169">
        <f t="shared" ref="H47:I47" si="2">SUM(H31:H46)</f>
        <v>0</v>
      </c>
      <c r="I47" s="129">
        <f t="shared" si="2"/>
        <v>0</v>
      </c>
      <c r="J47" s="163"/>
      <c r="K47" s="163"/>
      <c r="L47" s="289"/>
      <c r="M47" s="143"/>
      <c r="N47" s="143"/>
      <c r="O47" s="143"/>
      <c r="P47" s="143"/>
      <c r="Q47" s="143"/>
      <c r="R47" s="144"/>
      <c r="S47" s="144"/>
      <c r="T47" s="144"/>
      <c r="U47" s="144"/>
      <c r="V47" s="144"/>
      <c r="W47" s="144"/>
      <c r="X47" s="144"/>
      <c r="Y47" s="144"/>
      <c r="Z47" s="144"/>
      <c r="AA47" s="144"/>
    </row>
    <row r="48" spans="1:27" s="288" customFormat="1" ht="30" customHeight="1" thickTop="1" thickBot="1" x14ac:dyDescent="0.35">
      <c r="A48" s="286"/>
      <c r="B48" s="638" t="s">
        <v>42</v>
      </c>
      <c r="C48" s="639"/>
      <c r="D48" s="639"/>
      <c r="E48" s="639"/>
      <c r="F48" s="639"/>
      <c r="G48" s="639"/>
      <c r="H48" s="639"/>
      <c r="I48" s="639"/>
      <c r="J48" s="286"/>
      <c r="K48" s="286"/>
      <c r="L48" s="232"/>
      <c r="M48" s="286"/>
      <c r="N48" s="286"/>
      <c r="O48" s="286"/>
      <c r="P48" s="286"/>
      <c r="Q48" s="286"/>
    </row>
    <row r="49" spans="1:27" s="293" customFormat="1" ht="43.5" customHeight="1" thickTop="1" thickBot="1" x14ac:dyDescent="0.3">
      <c r="A49" s="167"/>
      <c r="B49" s="703" t="s">
        <v>147</v>
      </c>
      <c r="C49" s="649"/>
      <c r="D49" s="294" t="s">
        <v>128</v>
      </c>
      <c r="E49" s="294" t="s">
        <v>52</v>
      </c>
      <c r="F49" s="294" t="s">
        <v>102</v>
      </c>
      <c r="G49" s="116" t="s">
        <v>6</v>
      </c>
      <c r="H49" s="294" t="s">
        <v>7</v>
      </c>
      <c r="I49" s="117" t="s">
        <v>8</v>
      </c>
      <c r="J49" s="163"/>
      <c r="K49" s="163"/>
      <c r="L49" s="236"/>
      <c r="M49" s="143"/>
      <c r="N49" s="143"/>
      <c r="O49" s="143"/>
      <c r="P49" s="143"/>
      <c r="Q49" s="143"/>
      <c r="R49" s="144"/>
      <c r="S49" s="144"/>
      <c r="T49" s="144"/>
      <c r="U49" s="144"/>
      <c r="V49" s="144"/>
      <c r="W49" s="144"/>
      <c r="X49" s="144"/>
      <c r="Y49" s="144"/>
      <c r="Z49" s="144"/>
      <c r="AA49" s="144"/>
    </row>
    <row r="50" spans="1:27" s="293" customFormat="1" ht="20.100000000000001" customHeight="1" thickTop="1" thickBot="1" x14ac:dyDescent="0.35">
      <c r="A50" s="180"/>
      <c r="B50" s="706" t="s">
        <v>158</v>
      </c>
      <c r="C50" s="707"/>
      <c r="D50" s="707"/>
      <c r="E50" s="707"/>
      <c r="F50" s="707"/>
      <c r="G50" s="707"/>
      <c r="H50" s="707"/>
      <c r="I50" s="708"/>
      <c r="J50" s="181"/>
      <c r="K50" s="181"/>
      <c r="L50" s="233"/>
      <c r="M50" s="170"/>
      <c r="N50" s="170"/>
      <c r="O50" s="170"/>
      <c r="P50" s="170"/>
      <c r="Q50" s="170"/>
    </row>
    <row r="51" spans="1:27" s="293" customFormat="1" ht="15" customHeight="1" thickTop="1" thickBot="1" x14ac:dyDescent="0.3">
      <c r="A51" s="167"/>
      <c r="B51" s="709"/>
      <c r="C51" s="710"/>
      <c r="D51" s="329"/>
      <c r="E51" s="330"/>
      <c r="F51" s="331"/>
      <c r="G51" s="185" t="str">
        <f t="shared" ref="G51:G64" si="3">IF(AND(ISNUMBER(E51),ISNUMBER(F51)),E51*F51," ")</f>
        <v xml:space="preserve"> </v>
      </c>
      <c r="H51" s="297"/>
      <c r="I51" s="295" t="str">
        <f t="shared" ref="I51:I80" si="4">IF(OR(ISNUMBER(G51),ISNUMBER(H51)),ROUND(IF(ISNUMBER(G51),G51,0)-IF(ISNUMBER(H51),H51,0),2)," ")</f>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704"/>
      <c r="C52" s="705"/>
      <c r="D52" s="377"/>
      <c r="E52" s="330"/>
      <c r="F52" s="331"/>
      <c r="G52" s="185" t="str">
        <f t="shared" si="3"/>
        <v xml:space="preserve"> </v>
      </c>
      <c r="H52" s="297"/>
      <c r="I52" s="295" t="str">
        <f t="shared" si="4"/>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704"/>
      <c r="C53" s="705"/>
      <c r="D53" s="377"/>
      <c r="E53" s="330"/>
      <c r="F53" s="331"/>
      <c r="G53" s="185" t="str">
        <f t="shared" si="3"/>
        <v xml:space="preserve"> </v>
      </c>
      <c r="H53" s="297"/>
      <c r="I53" s="295" t="str">
        <f t="shared" si="4"/>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704"/>
      <c r="C54" s="705"/>
      <c r="D54" s="377"/>
      <c r="E54" s="330"/>
      <c r="F54" s="331"/>
      <c r="G54" s="185" t="str">
        <f t="shared" si="3"/>
        <v xml:space="preserve"> </v>
      </c>
      <c r="H54" s="297"/>
      <c r="I54" s="295" t="str">
        <f t="shared" si="4"/>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704"/>
      <c r="C55" s="705"/>
      <c r="D55" s="377"/>
      <c r="E55" s="330"/>
      <c r="F55" s="331"/>
      <c r="G55" s="185" t="str">
        <f t="shared" si="3"/>
        <v xml:space="preserve"> </v>
      </c>
      <c r="H55" s="297"/>
      <c r="I55" s="295" t="str">
        <f t="shared" si="4"/>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704"/>
      <c r="C56" s="705"/>
      <c r="D56" s="377"/>
      <c r="E56" s="330"/>
      <c r="F56" s="331"/>
      <c r="G56" s="185" t="str">
        <f t="shared" si="3"/>
        <v xml:space="preserve"> </v>
      </c>
      <c r="H56" s="297"/>
      <c r="I56" s="295" t="str">
        <f t="shared" si="4"/>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704"/>
      <c r="C57" s="705"/>
      <c r="D57" s="377"/>
      <c r="E57" s="330"/>
      <c r="F57" s="331"/>
      <c r="G57" s="185" t="str">
        <f t="shared" si="3"/>
        <v xml:space="preserve"> </v>
      </c>
      <c r="H57" s="297"/>
      <c r="I57" s="295" t="str">
        <f t="shared" si="4"/>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704"/>
      <c r="C58" s="705"/>
      <c r="D58" s="377"/>
      <c r="E58" s="330"/>
      <c r="F58" s="331"/>
      <c r="G58" s="185" t="str">
        <f t="shared" si="3"/>
        <v xml:space="preserve"> </v>
      </c>
      <c r="H58" s="297"/>
      <c r="I58" s="295" t="str">
        <f t="shared" si="4"/>
        <v xml:space="preserve"> </v>
      </c>
      <c r="J58" s="163"/>
      <c r="K58" s="163"/>
      <c r="L58" s="233"/>
      <c r="M58" s="143"/>
      <c r="N58" s="143"/>
      <c r="O58" s="143"/>
      <c r="P58" s="143"/>
      <c r="Q58" s="143"/>
      <c r="R58" s="144"/>
      <c r="S58" s="144"/>
      <c r="T58" s="144"/>
      <c r="U58" s="144"/>
      <c r="V58" s="144"/>
      <c r="W58" s="144"/>
      <c r="X58" s="144"/>
      <c r="Y58" s="144"/>
      <c r="Z58" s="144"/>
      <c r="AA58" s="144"/>
    </row>
    <row r="59" spans="1:27" s="378" customFormat="1" ht="15" customHeight="1" thickTop="1" thickBot="1" x14ac:dyDescent="0.3">
      <c r="A59" s="167"/>
      <c r="B59" s="704"/>
      <c r="C59" s="705"/>
      <c r="D59" s="377"/>
      <c r="E59" s="330"/>
      <c r="F59" s="331"/>
      <c r="G59" s="185" t="str">
        <f t="shared" si="3"/>
        <v xml:space="preserve"> </v>
      </c>
      <c r="H59" s="297"/>
      <c r="I59" s="295" t="str">
        <f t="shared" si="4"/>
        <v xml:space="preserve"> </v>
      </c>
      <c r="J59" s="163"/>
      <c r="K59" s="163"/>
      <c r="L59" s="233"/>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704"/>
      <c r="C60" s="705"/>
      <c r="D60" s="377"/>
      <c r="E60" s="330"/>
      <c r="F60" s="331"/>
      <c r="G60" s="185" t="str">
        <f t="shared" si="3"/>
        <v xml:space="preserve"> </v>
      </c>
      <c r="H60" s="297"/>
      <c r="I60" s="295" t="str">
        <f t="shared" si="4"/>
        <v xml:space="preserve"> </v>
      </c>
      <c r="J60" s="163"/>
      <c r="K60" s="163"/>
      <c r="L60" s="233"/>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704"/>
      <c r="C61" s="705"/>
      <c r="D61" s="377"/>
      <c r="E61" s="330"/>
      <c r="F61" s="331"/>
      <c r="G61" s="185" t="str">
        <f t="shared" si="3"/>
        <v xml:space="preserve"> </v>
      </c>
      <c r="H61" s="297"/>
      <c r="I61" s="295" t="str">
        <f t="shared" si="4"/>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704"/>
      <c r="C62" s="705"/>
      <c r="D62" s="377"/>
      <c r="E62" s="330"/>
      <c r="F62" s="331"/>
      <c r="G62" s="185" t="str">
        <f t="shared" si="3"/>
        <v xml:space="preserve"> </v>
      </c>
      <c r="H62" s="298"/>
      <c r="I62" s="295" t="str">
        <f t="shared" si="4"/>
        <v xml:space="preserve"> </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
      <c r="A63" s="167"/>
      <c r="B63" s="704"/>
      <c r="C63" s="705"/>
      <c r="D63" s="377"/>
      <c r="E63" s="330"/>
      <c r="F63" s="331"/>
      <c r="G63" s="185" t="str">
        <f t="shared" si="3"/>
        <v xml:space="preserve"> </v>
      </c>
      <c r="H63" s="299"/>
      <c r="I63" s="295" t="str">
        <f t="shared" si="4"/>
        <v xml:space="preserve"> </v>
      </c>
      <c r="J63" s="163"/>
      <c r="K63" s="163"/>
      <c r="L63" s="232"/>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704"/>
      <c r="C64" s="705"/>
      <c r="D64" s="377"/>
      <c r="E64" s="330"/>
      <c r="F64" s="331"/>
      <c r="G64" s="185" t="str">
        <f t="shared" si="3"/>
        <v xml:space="preserve"> </v>
      </c>
      <c r="H64" s="297"/>
      <c r="I64" s="295" t="str">
        <f t="shared" si="4"/>
        <v xml:space="preserve"> </v>
      </c>
      <c r="J64" s="163"/>
      <c r="K64" s="163"/>
      <c r="L64" s="232"/>
      <c r="M64" s="143"/>
      <c r="N64" s="143"/>
      <c r="O64" s="143"/>
      <c r="P64" s="143"/>
      <c r="Q64" s="143"/>
      <c r="R64" s="144"/>
      <c r="S64" s="144"/>
      <c r="T64" s="144"/>
      <c r="U64" s="144"/>
      <c r="V64" s="144"/>
      <c r="W64" s="144"/>
      <c r="X64" s="144"/>
      <c r="Y64" s="144"/>
      <c r="Z64" s="144"/>
      <c r="AA64" s="144"/>
    </row>
    <row r="65" spans="1:27" s="293" customFormat="1" ht="15" customHeight="1" thickTop="1" thickBot="1" x14ac:dyDescent="0.3">
      <c r="A65" s="167"/>
      <c r="B65" s="616" t="s">
        <v>129</v>
      </c>
      <c r="C65" s="617"/>
      <c r="D65" s="617"/>
      <c r="E65" s="617"/>
      <c r="F65" s="618"/>
      <c r="G65" s="120">
        <f>SUM(G51:G64)</f>
        <v>0</v>
      </c>
      <c r="H65" s="300"/>
      <c r="I65" s="121">
        <f>SUM(I51:I64)</f>
        <v>0</v>
      </c>
      <c r="J65" s="163"/>
      <c r="K65" s="163"/>
      <c r="L65" s="236"/>
      <c r="M65" s="143"/>
      <c r="N65" s="143"/>
      <c r="O65" s="143"/>
      <c r="P65" s="143"/>
      <c r="Q65" s="143"/>
      <c r="R65" s="144"/>
      <c r="S65" s="144"/>
      <c r="T65" s="144"/>
      <c r="U65" s="144"/>
      <c r="V65" s="144"/>
      <c r="W65" s="144"/>
      <c r="X65" s="144"/>
      <c r="Y65" s="144"/>
      <c r="Z65" s="144"/>
      <c r="AA65" s="144"/>
    </row>
    <row r="66" spans="1:27" s="293" customFormat="1" ht="20.100000000000001" customHeight="1" thickTop="1" thickBot="1" x14ac:dyDescent="0.35">
      <c r="A66" s="180"/>
      <c r="B66" s="706" t="s">
        <v>159</v>
      </c>
      <c r="C66" s="707"/>
      <c r="D66" s="707"/>
      <c r="E66" s="707"/>
      <c r="F66" s="707"/>
      <c r="G66" s="707"/>
      <c r="H66" s="707"/>
      <c r="I66" s="708"/>
      <c r="J66" s="181"/>
      <c r="K66" s="181"/>
      <c r="L66" s="232"/>
      <c r="M66" s="170"/>
      <c r="N66" s="170"/>
      <c r="O66" s="170"/>
      <c r="P66" s="170"/>
      <c r="Q66" s="170"/>
    </row>
    <row r="67" spans="1:27" s="293" customFormat="1" ht="15" customHeight="1" thickTop="1" thickBot="1" x14ac:dyDescent="0.3">
      <c r="A67" s="167"/>
      <c r="B67" s="697"/>
      <c r="C67" s="698"/>
      <c r="D67" s="329"/>
      <c r="E67" s="330"/>
      <c r="F67" s="331"/>
      <c r="G67" s="301" t="str">
        <f t="shared" ref="G67:G78" si="5">IF(AND(ISNUMBER(E67),ISNUMBER(F67)),E67*F67," ")</f>
        <v xml:space="preserve"> </v>
      </c>
      <c r="H67" s="333"/>
      <c r="I67" s="168" t="str">
        <f t="shared" ref="I67:I78" si="6">IF(OR(ISNUMBER(G67),ISNUMBER(H67)),ROUND(IF(ISNUMBER(G67),G67,0)-IF(ISNUMBER(H67),H67,0),2)," ")</f>
        <v xml:space="preserve"> </v>
      </c>
      <c r="J67" s="163"/>
      <c r="K67" s="163"/>
      <c r="L67" s="232"/>
      <c r="M67" s="143"/>
      <c r="N67" s="143"/>
      <c r="O67" s="143"/>
      <c r="P67" s="143"/>
      <c r="Q67" s="143"/>
      <c r="R67" s="144"/>
      <c r="S67" s="144"/>
      <c r="T67" s="144"/>
      <c r="U67" s="144"/>
      <c r="V67" s="144"/>
      <c r="W67" s="144"/>
      <c r="X67" s="144"/>
      <c r="Y67" s="144"/>
      <c r="Z67" s="144"/>
      <c r="AA67" s="144"/>
    </row>
    <row r="68" spans="1:27" s="293" customFormat="1" ht="15" customHeight="1" thickTop="1" thickBot="1" x14ac:dyDescent="0.3">
      <c r="A68" s="167"/>
      <c r="B68" s="697"/>
      <c r="C68" s="698"/>
      <c r="D68" s="329"/>
      <c r="E68" s="330"/>
      <c r="F68" s="331"/>
      <c r="G68" s="302" t="str">
        <f t="shared" si="5"/>
        <v xml:space="preserve"> </v>
      </c>
      <c r="H68" s="333"/>
      <c r="I68" s="168" t="str">
        <f t="shared" si="6"/>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30"/>
      <c r="F69" s="331"/>
      <c r="G69" s="302" t="str">
        <f t="shared" si="5"/>
        <v xml:space="preserve"> </v>
      </c>
      <c r="H69" s="333"/>
      <c r="I69" s="168" t="str">
        <f t="shared" si="6"/>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30"/>
      <c r="F70" s="331"/>
      <c r="G70" s="302" t="str">
        <f t="shared" si="5"/>
        <v xml:space="preserve"> </v>
      </c>
      <c r="H70" s="333"/>
      <c r="I70" s="168" t="str">
        <f t="shared" si="6"/>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30"/>
      <c r="F71" s="331"/>
      <c r="G71" s="302" t="str">
        <f t="shared" si="5"/>
        <v xml:space="preserve"> </v>
      </c>
      <c r="H71" s="333"/>
      <c r="I71" s="168" t="str">
        <f t="shared" si="6"/>
        <v xml:space="preserve"> </v>
      </c>
      <c r="J71" s="163"/>
      <c r="K71" s="163"/>
      <c r="L71" s="232"/>
      <c r="M71" s="143"/>
      <c r="N71" s="143"/>
      <c r="O71" s="143"/>
      <c r="P71" s="143"/>
      <c r="Q71" s="143"/>
      <c r="R71" s="144"/>
      <c r="S71" s="144"/>
      <c r="T71" s="144"/>
      <c r="U71" s="144"/>
      <c r="V71" s="144"/>
      <c r="W71" s="144"/>
      <c r="X71" s="144"/>
      <c r="Y71" s="144"/>
      <c r="Z71" s="144"/>
      <c r="AA71" s="144"/>
    </row>
    <row r="72" spans="1:27" s="378" customFormat="1" ht="15" customHeight="1" thickTop="1" thickBot="1" x14ac:dyDescent="0.3">
      <c r="A72" s="167"/>
      <c r="B72" s="697"/>
      <c r="C72" s="698"/>
      <c r="D72" s="377"/>
      <c r="E72" s="330"/>
      <c r="F72" s="331"/>
      <c r="G72" s="302" t="str">
        <f t="shared" si="5"/>
        <v xml:space="preserve"> </v>
      </c>
      <c r="H72" s="333"/>
      <c r="I72" s="168" t="str">
        <f t="shared" si="6"/>
        <v xml:space="preserve"> </v>
      </c>
      <c r="J72" s="163"/>
      <c r="K72" s="163"/>
      <c r="L72" s="232"/>
      <c r="M72" s="143"/>
      <c r="N72" s="143"/>
      <c r="O72" s="143"/>
      <c r="P72" s="143"/>
      <c r="Q72" s="143"/>
      <c r="R72" s="144"/>
      <c r="S72" s="144"/>
      <c r="T72" s="144"/>
      <c r="U72" s="144"/>
      <c r="V72" s="144"/>
      <c r="W72" s="144"/>
      <c r="X72" s="144"/>
      <c r="Y72" s="144"/>
      <c r="Z72" s="144"/>
      <c r="AA72" s="144"/>
    </row>
    <row r="73" spans="1:27" s="378" customFormat="1" ht="15" customHeight="1" thickTop="1" thickBot="1" x14ac:dyDescent="0.3">
      <c r="A73" s="167"/>
      <c r="B73" s="697"/>
      <c r="C73" s="698"/>
      <c r="D73" s="377"/>
      <c r="E73" s="330"/>
      <c r="F73" s="331"/>
      <c r="G73" s="302" t="str">
        <f t="shared" si="5"/>
        <v xml:space="preserve"> </v>
      </c>
      <c r="H73" s="333"/>
      <c r="I73" s="168" t="str">
        <f t="shared" si="6"/>
        <v xml:space="preserve"> </v>
      </c>
      <c r="J73" s="163"/>
      <c r="K73" s="163"/>
      <c r="L73" s="232"/>
      <c r="M73" s="143"/>
      <c r="N73" s="143"/>
      <c r="O73" s="143"/>
      <c r="P73" s="143"/>
      <c r="Q73" s="143"/>
      <c r="R73" s="144"/>
      <c r="S73" s="144"/>
      <c r="T73" s="144"/>
      <c r="U73" s="144"/>
      <c r="V73" s="144"/>
      <c r="W73" s="144"/>
      <c r="X73" s="144"/>
      <c r="Y73" s="144"/>
      <c r="Z73" s="144"/>
      <c r="AA73" s="144"/>
    </row>
    <row r="74" spans="1:27" s="378" customFormat="1" ht="15" customHeight="1" thickTop="1" thickBot="1" x14ac:dyDescent="0.3">
      <c r="A74" s="167"/>
      <c r="B74" s="697"/>
      <c r="C74" s="698"/>
      <c r="D74" s="377"/>
      <c r="E74" s="330"/>
      <c r="F74" s="331"/>
      <c r="G74" s="302" t="str">
        <f t="shared" si="5"/>
        <v xml:space="preserve"> </v>
      </c>
      <c r="H74" s="333"/>
      <c r="I74" s="168" t="str">
        <f t="shared" si="6"/>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97"/>
      <c r="C75" s="698"/>
      <c r="D75" s="377"/>
      <c r="E75" s="330"/>
      <c r="F75" s="331"/>
      <c r="G75" s="302" t="str">
        <f t="shared" si="5"/>
        <v xml:space="preserve"> </v>
      </c>
      <c r="H75" s="333"/>
      <c r="I75" s="168" t="str">
        <f t="shared" si="6"/>
        <v xml:space="preserve"> </v>
      </c>
      <c r="J75" s="163"/>
      <c r="K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697"/>
      <c r="C76" s="698"/>
      <c r="D76" s="377"/>
      <c r="E76" s="330"/>
      <c r="F76" s="331"/>
      <c r="G76" s="302" t="str">
        <f t="shared" si="5"/>
        <v xml:space="preserve"> </v>
      </c>
      <c r="H76" s="333"/>
      <c r="I76" s="168" t="str">
        <f t="shared" si="6"/>
        <v xml:space="preserve"> </v>
      </c>
      <c r="J76" s="163"/>
      <c r="K76" s="163"/>
      <c r="L76" s="232"/>
      <c r="M76" s="143"/>
      <c r="N76" s="143"/>
      <c r="O76" s="143"/>
      <c r="P76" s="143"/>
      <c r="Q76" s="143"/>
      <c r="R76" s="144"/>
      <c r="S76" s="144"/>
      <c r="T76" s="144"/>
      <c r="U76" s="144"/>
      <c r="V76" s="144"/>
      <c r="W76" s="144"/>
      <c r="X76" s="144"/>
      <c r="Y76" s="144"/>
      <c r="Z76" s="144"/>
      <c r="AA76" s="144"/>
    </row>
    <row r="77" spans="1:27" s="293" customFormat="1" ht="15" customHeight="1" thickTop="1" thickBot="1" x14ac:dyDescent="0.3">
      <c r="A77" s="167"/>
      <c r="B77" s="697"/>
      <c r="C77" s="698"/>
      <c r="D77" s="377"/>
      <c r="E77" s="330"/>
      <c r="F77" s="331"/>
      <c r="G77" s="302" t="str">
        <f t="shared" si="5"/>
        <v xml:space="preserve"> </v>
      </c>
      <c r="H77" s="333"/>
      <c r="I77" s="168" t="str">
        <f t="shared" si="6"/>
        <v xml:space="preserve"> </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167"/>
      <c r="B78" s="697"/>
      <c r="C78" s="698"/>
      <c r="D78" s="377"/>
      <c r="E78" s="330"/>
      <c r="F78" s="331"/>
      <c r="G78" s="302" t="str">
        <f t="shared" si="5"/>
        <v xml:space="preserve"> </v>
      </c>
      <c r="H78" s="333"/>
      <c r="I78" s="168" t="str">
        <f t="shared" si="6"/>
        <v xml:space="preserve"> </v>
      </c>
      <c r="J78" s="163"/>
      <c r="K78" s="163"/>
      <c r="L78" s="232"/>
      <c r="M78" s="143"/>
      <c r="N78" s="143"/>
      <c r="O78" s="143"/>
      <c r="P78" s="143"/>
      <c r="Q78" s="143"/>
      <c r="R78" s="144"/>
      <c r="S78" s="144"/>
      <c r="T78" s="144"/>
      <c r="U78" s="144"/>
      <c r="V78" s="144"/>
      <c r="W78" s="144"/>
      <c r="X78" s="144"/>
      <c r="Y78" s="144"/>
      <c r="Z78" s="144"/>
      <c r="AA78" s="144"/>
    </row>
    <row r="79" spans="1:27" s="293" customFormat="1" ht="15" customHeight="1" thickTop="1" thickBot="1" x14ac:dyDescent="0.3">
      <c r="A79" s="167"/>
      <c r="B79" s="616" t="s">
        <v>130</v>
      </c>
      <c r="C79" s="617"/>
      <c r="D79" s="617"/>
      <c r="E79" s="617"/>
      <c r="F79" s="618"/>
      <c r="G79" s="125">
        <f>SUM(G67:G78)</f>
        <v>0</v>
      </c>
      <c r="H79" s="120">
        <f>SUM(H67:H78)</f>
        <v>0</v>
      </c>
      <c r="I79" s="121">
        <f>SUM(I67:I78)</f>
        <v>0</v>
      </c>
      <c r="J79" s="163"/>
      <c r="L79" s="232"/>
      <c r="S79" s="144"/>
      <c r="T79" s="144"/>
      <c r="U79" s="144"/>
      <c r="V79" s="144"/>
      <c r="W79" s="144"/>
      <c r="X79" s="144"/>
      <c r="Y79" s="144"/>
      <c r="Z79" s="144"/>
      <c r="AA79" s="144"/>
    </row>
    <row r="80" spans="1:27" s="293" customFormat="1" ht="15" customHeight="1" thickTop="1" thickBot="1" x14ac:dyDescent="0.3">
      <c r="A80" s="167"/>
      <c r="B80" s="724" t="s">
        <v>131</v>
      </c>
      <c r="C80" s="725"/>
      <c r="D80" s="725"/>
      <c r="E80" s="725"/>
      <c r="F80" s="726"/>
      <c r="G80" s="341"/>
      <c r="H80" s="342"/>
      <c r="I80" s="119" t="str">
        <f t="shared" si="4"/>
        <v xml:space="preserve"> </v>
      </c>
      <c r="J80" s="163"/>
      <c r="K80" s="163"/>
      <c r="L80" s="232"/>
      <c r="M80" s="143"/>
      <c r="N80" s="143"/>
      <c r="O80" s="143"/>
      <c r="P80" s="143"/>
      <c r="Q80" s="143"/>
      <c r="R80" s="144"/>
      <c r="S80" s="144"/>
      <c r="T80" s="144"/>
      <c r="U80" s="144"/>
      <c r="V80" s="144"/>
      <c r="W80" s="144"/>
      <c r="X80" s="144"/>
      <c r="Y80" s="144"/>
      <c r="Z80" s="144"/>
      <c r="AA80" s="144"/>
    </row>
    <row r="81" spans="1:27" s="293" customFormat="1" ht="15" customHeight="1" thickTop="1" thickBot="1" x14ac:dyDescent="0.3">
      <c r="A81" s="167"/>
      <c r="B81" s="727" t="s">
        <v>56</v>
      </c>
      <c r="C81" s="728"/>
      <c r="D81" s="728"/>
      <c r="E81" s="729"/>
      <c r="F81" s="226">
        <f>SUM(F51:F64,F67:F78)</f>
        <v>0</v>
      </c>
      <c r="G81" s="169">
        <f>SUM(G65,G79,G80)</f>
        <v>0</v>
      </c>
      <c r="H81" s="169">
        <f>SUM(H79,H80)</f>
        <v>0</v>
      </c>
      <c r="I81" s="129">
        <f>SUM(I65,I79,I80)</f>
        <v>0</v>
      </c>
      <c r="J81" s="163"/>
      <c r="K81" s="163"/>
      <c r="L81" s="289"/>
      <c r="M81" s="143"/>
      <c r="N81" s="143"/>
      <c r="O81" s="143"/>
      <c r="P81" s="143"/>
      <c r="Q81" s="143"/>
      <c r="R81" s="144"/>
      <c r="S81" s="144"/>
      <c r="T81" s="144"/>
      <c r="U81" s="144"/>
      <c r="V81" s="144"/>
      <c r="W81" s="144"/>
      <c r="X81" s="144"/>
      <c r="Y81" s="144"/>
      <c r="Z81" s="144"/>
      <c r="AA81" s="144"/>
    </row>
    <row r="82" spans="1:27" s="288" customFormat="1" ht="30" customHeight="1" thickTop="1" thickBot="1" x14ac:dyDescent="0.35">
      <c r="A82" s="286"/>
      <c r="B82" s="638" t="s">
        <v>57</v>
      </c>
      <c r="C82" s="639"/>
      <c r="D82" s="639"/>
      <c r="E82" s="639"/>
      <c r="F82" s="639"/>
      <c r="G82" s="639"/>
      <c r="H82" s="639"/>
      <c r="I82" s="639"/>
      <c r="J82" s="286"/>
      <c r="K82" s="286"/>
      <c r="L82" s="232"/>
      <c r="M82" s="286"/>
      <c r="N82" s="286"/>
      <c r="O82" s="286"/>
      <c r="P82" s="286"/>
      <c r="Q82" s="286"/>
    </row>
    <row r="83" spans="1:27" s="145" customFormat="1" ht="15" customHeight="1" thickTop="1" thickBot="1" x14ac:dyDescent="0.3">
      <c r="A83" s="167"/>
      <c r="B83" s="722" t="s">
        <v>12</v>
      </c>
      <c r="C83" s="723"/>
      <c r="D83" s="723"/>
      <c r="E83" s="116" t="s">
        <v>52</v>
      </c>
      <c r="F83" s="116" t="s">
        <v>53</v>
      </c>
      <c r="G83" s="116" t="s">
        <v>6</v>
      </c>
      <c r="H83" s="303" t="s">
        <v>7</v>
      </c>
      <c r="I83" s="117" t="s">
        <v>8</v>
      </c>
      <c r="J83" s="163"/>
      <c r="K83" s="163"/>
      <c r="L83" s="236"/>
      <c r="M83" s="143"/>
      <c r="N83" s="143"/>
      <c r="O83" s="143"/>
      <c r="P83" s="143"/>
      <c r="Q83" s="143"/>
      <c r="R83" s="144"/>
      <c r="S83" s="144"/>
      <c r="T83" s="144"/>
      <c r="U83" s="144"/>
      <c r="V83" s="144"/>
      <c r="W83" s="144"/>
      <c r="X83" s="144"/>
      <c r="Y83" s="144"/>
      <c r="Z83" s="144"/>
      <c r="AA83" s="144"/>
    </row>
    <row r="84" spans="1:27" s="145" customFormat="1" ht="20.100000000000001" customHeight="1" thickTop="1" thickBot="1" x14ac:dyDescent="0.35">
      <c r="A84" s="180"/>
      <c r="B84" s="706" t="s">
        <v>168</v>
      </c>
      <c r="C84" s="707"/>
      <c r="D84" s="707"/>
      <c r="E84" s="707"/>
      <c r="F84" s="707"/>
      <c r="G84" s="707"/>
      <c r="H84" s="707"/>
      <c r="I84" s="708"/>
      <c r="J84" s="181"/>
      <c r="K84" s="181"/>
      <c r="L84" s="232"/>
      <c r="M84" s="170"/>
      <c r="N84" s="170"/>
      <c r="O84" s="170"/>
      <c r="P84" s="170"/>
      <c r="Q84" s="170"/>
    </row>
    <row r="85" spans="1:27" s="145" customFormat="1" ht="15" customHeight="1" thickTop="1" thickBot="1" x14ac:dyDescent="0.3">
      <c r="A85" s="167"/>
      <c r="B85" s="625"/>
      <c r="C85" s="626"/>
      <c r="D85" s="626"/>
      <c r="E85" s="626"/>
      <c r="F85" s="627"/>
      <c r="G85" s="334"/>
      <c r="H85" s="334"/>
      <c r="I85" s="186" t="str">
        <f t="shared" ref="I85:I100" si="7">IF(OR(ISNUMBER(G85),ISNUMBER(H85)),ROUND(IF(ISNUMBER(G85),G85,0)-IF(ISNUMBER(H85),H85,0),2)," ")</f>
        <v xml:space="preserve"> </v>
      </c>
      <c r="J85" s="163"/>
      <c r="K85" s="163"/>
      <c r="L85" s="232"/>
      <c r="M85" s="143"/>
      <c r="N85" s="143"/>
      <c r="O85" s="143"/>
      <c r="P85" s="143"/>
      <c r="Q85" s="143"/>
      <c r="R85" s="144"/>
      <c r="S85" s="144"/>
      <c r="T85" s="144"/>
      <c r="U85" s="144"/>
      <c r="V85" s="144"/>
      <c r="W85" s="144"/>
      <c r="X85" s="144"/>
      <c r="Y85" s="144"/>
      <c r="Z85" s="144"/>
      <c r="AA85" s="144"/>
    </row>
    <row r="86" spans="1:27" s="145" customFormat="1" ht="15" customHeight="1" thickTop="1" thickBot="1" x14ac:dyDescent="0.3">
      <c r="A86" s="167"/>
      <c r="B86" s="622"/>
      <c r="C86" s="623"/>
      <c r="D86" s="623"/>
      <c r="E86" s="623"/>
      <c r="F86" s="624"/>
      <c r="G86" s="335"/>
      <c r="H86" s="334"/>
      <c r="I86" s="119" t="str">
        <f t="shared" si="7"/>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34"/>
      <c r="I87" s="119" t="str">
        <f t="shared" si="7"/>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34"/>
      <c r="I88" s="119" t="str">
        <f t="shared" si="7"/>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34"/>
      <c r="I89" s="119" t="str">
        <f t="shared" si="7"/>
        <v xml:space="preserve"> </v>
      </c>
      <c r="J89" s="163"/>
      <c r="K89" s="163"/>
      <c r="L89" s="232"/>
      <c r="M89" s="143"/>
      <c r="N89" s="143"/>
      <c r="O89" s="143"/>
      <c r="P89" s="143"/>
      <c r="Q89" s="143"/>
      <c r="R89" s="144"/>
      <c r="S89" s="144"/>
      <c r="T89" s="144"/>
      <c r="U89" s="144"/>
      <c r="V89" s="144"/>
      <c r="W89" s="144"/>
      <c r="X89" s="144"/>
      <c r="Y89" s="144"/>
      <c r="Z89" s="144"/>
      <c r="AA89" s="144"/>
    </row>
    <row r="90" spans="1:27" s="378" customFormat="1" ht="15" customHeight="1" thickTop="1" thickBot="1" x14ac:dyDescent="0.3">
      <c r="A90" s="167"/>
      <c r="B90" s="622"/>
      <c r="C90" s="623"/>
      <c r="D90" s="623"/>
      <c r="E90" s="623"/>
      <c r="F90" s="624"/>
      <c r="G90" s="335"/>
      <c r="H90" s="334"/>
      <c r="I90" s="119" t="str">
        <f t="shared" si="7"/>
        <v xml:space="preserve"> </v>
      </c>
      <c r="J90" s="163"/>
      <c r="K90" s="163"/>
      <c r="L90" s="232"/>
      <c r="M90" s="143"/>
      <c r="N90" s="143"/>
      <c r="O90" s="143"/>
      <c r="P90" s="143"/>
      <c r="Q90" s="143"/>
      <c r="R90" s="144"/>
      <c r="S90" s="144"/>
      <c r="T90" s="144"/>
      <c r="U90" s="144"/>
      <c r="V90" s="144"/>
      <c r="W90" s="144"/>
      <c r="X90" s="144"/>
      <c r="Y90" s="144"/>
      <c r="Z90" s="144"/>
      <c r="AA90" s="144"/>
    </row>
    <row r="91" spans="1:27" s="378" customFormat="1" ht="15" customHeight="1" thickTop="1" thickBot="1" x14ac:dyDescent="0.3">
      <c r="A91" s="167"/>
      <c r="B91" s="622"/>
      <c r="C91" s="623"/>
      <c r="D91" s="623"/>
      <c r="E91" s="623"/>
      <c r="F91" s="624"/>
      <c r="G91" s="335"/>
      <c r="H91" s="334"/>
      <c r="I91" s="119" t="str">
        <f t="shared" si="7"/>
        <v xml:space="preserve"> </v>
      </c>
      <c r="J91" s="163"/>
      <c r="K91" s="163"/>
      <c r="L91" s="232"/>
      <c r="M91" s="143"/>
      <c r="N91" s="143"/>
      <c r="O91" s="143"/>
      <c r="P91" s="143"/>
      <c r="Q91" s="143"/>
      <c r="R91" s="144"/>
      <c r="S91" s="144"/>
      <c r="T91" s="144"/>
      <c r="U91" s="144"/>
      <c r="V91" s="144"/>
      <c r="W91" s="144"/>
      <c r="X91" s="144"/>
      <c r="Y91" s="144"/>
      <c r="Z91" s="144"/>
      <c r="AA91" s="144"/>
    </row>
    <row r="92" spans="1:27" s="378" customFormat="1" ht="15" customHeight="1" thickTop="1" thickBot="1" x14ac:dyDescent="0.3">
      <c r="A92" s="167"/>
      <c r="B92" s="622"/>
      <c r="C92" s="623"/>
      <c r="D92" s="623"/>
      <c r="E92" s="623"/>
      <c r="F92" s="624"/>
      <c r="G92" s="335"/>
      <c r="H92" s="334"/>
      <c r="I92" s="119" t="str">
        <f t="shared" si="7"/>
        <v xml:space="preserve"> </v>
      </c>
      <c r="J92" s="163"/>
      <c r="K92" s="163"/>
      <c r="L92" s="232"/>
      <c r="M92" s="143"/>
      <c r="N92" s="143"/>
      <c r="O92" s="143"/>
      <c r="P92" s="143"/>
      <c r="Q92" s="143"/>
      <c r="R92" s="144"/>
      <c r="S92" s="144"/>
      <c r="T92" s="144"/>
      <c r="U92" s="144"/>
      <c r="V92" s="144"/>
      <c r="W92" s="144"/>
      <c r="X92" s="144"/>
      <c r="Y92" s="144"/>
      <c r="Z92" s="144"/>
      <c r="AA92" s="144"/>
    </row>
    <row r="93" spans="1:27" s="378" customFormat="1" ht="15" customHeight="1" thickTop="1" thickBot="1" x14ac:dyDescent="0.3">
      <c r="A93" s="167"/>
      <c r="B93" s="622"/>
      <c r="C93" s="623"/>
      <c r="D93" s="623"/>
      <c r="E93" s="623"/>
      <c r="F93" s="624"/>
      <c r="G93" s="335"/>
      <c r="H93" s="334"/>
      <c r="I93" s="119" t="str">
        <f t="shared" si="7"/>
        <v xml:space="preserve"> </v>
      </c>
      <c r="J93" s="163"/>
      <c r="K93" s="163"/>
      <c r="L93" s="232"/>
      <c r="M93" s="143"/>
      <c r="N93" s="143"/>
      <c r="O93" s="143"/>
      <c r="P93" s="143"/>
      <c r="Q93" s="143"/>
      <c r="R93" s="144"/>
      <c r="S93" s="144"/>
      <c r="T93" s="144"/>
      <c r="U93" s="144"/>
      <c r="V93" s="144"/>
      <c r="W93" s="144"/>
      <c r="X93" s="144"/>
      <c r="Y93" s="144"/>
      <c r="Z93" s="144"/>
      <c r="AA93" s="144"/>
    </row>
    <row r="94" spans="1:27" s="378" customFormat="1" ht="15" customHeight="1" thickTop="1" thickBot="1" x14ac:dyDescent="0.3">
      <c r="A94" s="167"/>
      <c r="B94" s="622"/>
      <c r="C94" s="623"/>
      <c r="D94" s="623"/>
      <c r="E94" s="623"/>
      <c r="F94" s="624"/>
      <c r="G94" s="335"/>
      <c r="H94" s="334"/>
      <c r="I94" s="119" t="str">
        <f t="shared" si="7"/>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22"/>
      <c r="C95" s="623"/>
      <c r="D95" s="623"/>
      <c r="E95" s="623"/>
      <c r="F95" s="624"/>
      <c r="G95" s="335"/>
      <c r="H95" s="334"/>
      <c r="I95" s="119" t="str">
        <f t="shared" si="7"/>
        <v xml:space="preserve"> </v>
      </c>
      <c r="J95" s="163"/>
      <c r="K95" s="163"/>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
      <c r="A96" s="167"/>
      <c r="B96" s="622"/>
      <c r="C96" s="623"/>
      <c r="D96" s="623"/>
      <c r="E96" s="623"/>
      <c r="F96" s="624"/>
      <c r="G96" s="335"/>
      <c r="H96" s="334"/>
      <c r="I96" s="119" t="str">
        <f t="shared" si="7"/>
        <v xml:space="preserve"> </v>
      </c>
      <c r="J96" s="163"/>
      <c r="L96" s="232"/>
      <c r="S96" s="144"/>
      <c r="T96" s="144"/>
      <c r="U96" s="144"/>
      <c r="V96" s="144"/>
      <c r="W96" s="144"/>
      <c r="X96" s="144"/>
      <c r="Y96" s="144"/>
      <c r="Z96" s="144"/>
      <c r="AA96" s="144"/>
    </row>
    <row r="97" spans="1:27" s="145" customFormat="1" ht="15" customHeight="1" thickTop="1" thickBot="1" x14ac:dyDescent="0.3">
      <c r="A97" s="167"/>
      <c r="B97" s="622"/>
      <c r="C97" s="623"/>
      <c r="D97" s="623"/>
      <c r="E97" s="623"/>
      <c r="F97" s="624"/>
      <c r="G97" s="335"/>
      <c r="H97" s="334"/>
      <c r="I97" s="119" t="str">
        <f t="shared" si="7"/>
        <v xml:space="preserve"> </v>
      </c>
      <c r="J97" s="163"/>
      <c r="L97" s="232"/>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34"/>
      <c r="I98" s="119" t="str">
        <f t="shared" si="7"/>
        <v xml:space="preserve"> </v>
      </c>
      <c r="J98" s="163"/>
      <c r="L98" s="232"/>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34"/>
      <c r="I99" s="119" t="str">
        <f t="shared" si="7"/>
        <v xml:space="preserve"> </v>
      </c>
      <c r="J99" s="163"/>
      <c r="L99" s="232"/>
      <c r="S99" s="144"/>
      <c r="T99" s="144"/>
      <c r="U99" s="144"/>
      <c r="V99" s="144"/>
      <c r="W99" s="144"/>
      <c r="X99" s="144"/>
      <c r="Y99" s="144"/>
      <c r="Z99" s="144"/>
      <c r="AA99" s="144"/>
    </row>
    <row r="100" spans="1:27" s="243" customFormat="1" ht="15" customHeight="1" thickTop="1" thickBot="1" x14ac:dyDescent="0.3">
      <c r="A100" s="167"/>
      <c r="B100" s="622"/>
      <c r="C100" s="623"/>
      <c r="D100" s="623"/>
      <c r="E100" s="623"/>
      <c r="F100" s="624"/>
      <c r="G100" s="335"/>
      <c r="H100" s="334"/>
      <c r="I100" s="119" t="str">
        <f t="shared" si="7"/>
        <v xml:space="preserve"> </v>
      </c>
      <c r="J100" s="163"/>
      <c r="L100" s="232"/>
      <c r="S100" s="144"/>
      <c r="T100" s="144"/>
      <c r="U100" s="144"/>
      <c r="V100" s="144"/>
      <c r="W100" s="144"/>
      <c r="X100" s="144"/>
      <c r="Y100" s="144"/>
      <c r="Z100" s="144"/>
      <c r="AA100" s="144"/>
    </row>
    <row r="101" spans="1:27" s="145" customFormat="1" ht="15" customHeight="1" thickTop="1" thickBot="1" x14ac:dyDescent="0.3">
      <c r="A101" s="167"/>
      <c r="B101" s="616" t="s">
        <v>119</v>
      </c>
      <c r="C101" s="617"/>
      <c r="D101" s="617"/>
      <c r="E101" s="617"/>
      <c r="F101" s="618"/>
      <c r="G101" s="125">
        <f>SUM(G85:G100)</f>
        <v>0</v>
      </c>
      <c r="H101" s="120">
        <f>SUM(H85:H100)</f>
        <v>0</v>
      </c>
      <c r="I101" s="121">
        <f>SUM(I85:I100)</f>
        <v>0</v>
      </c>
      <c r="J101" s="163"/>
      <c r="L101" s="232"/>
      <c r="S101" s="144"/>
      <c r="T101" s="144"/>
      <c r="U101" s="144"/>
      <c r="V101" s="144"/>
      <c r="W101" s="144"/>
      <c r="X101" s="144"/>
      <c r="Y101" s="144"/>
      <c r="Z101" s="144"/>
      <c r="AA101" s="144"/>
    </row>
    <row r="102" spans="1:27" s="145" customFormat="1" ht="20.100000000000001" customHeight="1" thickTop="1" thickBot="1" x14ac:dyDescent="0.35">
      <c r="A102" s="180"/>
      <c r="B102" s="706" t="s">
        <v>60</v>
      </c>
      <c r="C102" s="707"/>
      <c r="D102" s="707"/>
      <c r="E102" s="707"/>
      <c r="F102" s="707"/>
      <c r="G102" s="707"/>
      <c r="H102" s="707"/>
      <c r="I102" s="708"/>
      <c r="J102" s="181"/>
      <c r="L102" s="232"/>
    </row>
    <row r="103" spans="1:27" s="145" customFormat="1" ht="15" customHeight="1" thickTop="1" thickBot="1" x14ac:dyDescent="0.3">
      <c r="A103" s="167"/>
      <c r="B103" s="625"/>
      <c r="C103" s="626"/>
      <c r="D103" s="626"/>
      <c r="E103" s="626"/>
      <c r="F103" s="627"/>
      <c r="G103" s="334"/>
      <c r="H103" s="334"/>
      <c r="I103" s="186" t="str">
        <f t="shared" ref="I103:I117" si="8">IF(OR(ISNUMBER(G103),ISNUMBER(H103)),ROUND(IF(ISNUMBER(G103),G103,0)-IF(ISNUMBER(H103),H103,0),2)," ")</f>
        <v xml:space="preserve"> </v>
      </c>
      <c r="J103" s="163"/>
      <c r="L103" s="232"/>
      <c r="S103" s="144"/>
      <c r="T103" s="144"/>
      <c r="U103" s="144"/>
      <c r="V103" s="144"/>
      <c r="W103" s="144"/>
      <c r="X103" s="144"/>
      <c r="Y103" s="144"/>
      <c r="Z103" s="144"/>
      <c r="AA103" s="144"/>
    </row>
    <row r="104" spans="1:27" s="145" customFormat="1" ht="15" customHeight="1" thickTop="1" thickBot="1" x14ac:dyDescent="0.3">
      <c r="A104" s="167"/>
      <c r="B104" s="622"/>
      <c r="C104" s="623"/>
      <c r="D104" s="623"/>
      <c r="E104" s="623"/>
      <c r="F104" s="624"/>
      <c r="G104" s="335"/>
      <c r="H104" s="334"/>
      <c r="I104" s="119" t="str">
        <f t="shared" si="8"/>
        <v xml:space="preserve"> </v>
      </c>
      <c r="J104" s="163"/>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34"/>
      <c r="I105" s="119" t="str">
        <f t="shared" si="8"/>
        <v xml:space="preserve"> </v>
      </c>
      <c r="J105" s="163"/>
      <c r="L105" s="232"/>
      <c r="S105" s="144"/>
      <c r="T105" s="144"/>
      <c r="U105" s="144"/>
      <c r="V105" s="144"/>
      <c r="W105" s="144"/>
      <c r="X105" s="144"/>
      <c r="Y105" s="144"/>
      <c r="Z105" s="144"/>
      <c r="AA105" s="144"/>
    </row>
    <row r="106" spans="1:27" s="378" customFormat="1" ht="15" customHeight="1" thickTop="1" thickBot="1" x14ac:dyDescent="0.3">
      <c r="A106" s="167"/>
      <c r="B106" s="622"/>
      <c r="C106" s="623"/>
      <c r="D106" s="623"/>
      <c r="E106" s="623"/>
      <c r="F106" s="624"/>
      <c r="G106" s="335"/>
      <c r="H106" s="334"/>
      <c r="I106" s="119" t="str">
        <f t="shared" si="8"/>
        <v xml:space="preserve"> </v>
      </c>
      <c r="J106" s="163"/>
      <c r="L106" s="232"/>
      <c r="S106" s="144"/>
      <c r="T106" s="144"/>
      <c r="U106" s="144"/>
      <c r="V106" s="144"/>
      <c r="W106" s="144"/>
      <c r="X106" s="144"/>
      <c r="Y106" s="144"/>
      <c r="Z106" s="144"/>
      <c r="AA106" s="144"/>
    </row>
    <row r="107" spans="1:27" s="378" customFormat="1" ht="15" customHeight="1" thickTop="1" thickBot="1" x14ac:dyDescent="0.3">
      <c r="A107" s="167"/>
      <c r="B107" s="622"/>
      <c r="C107" s="623"/>
      <c r="D107" s="623"/>
      <c r="E107" s="623"/>
      <c r="F107" s="624"/>
      <c r="G107" s="335"/>
      <c r="H107" s="334"/>
      <c r="I107" s="119" t="str">
        <f t="shared" si="8"/>
        <v xml:space="preserve"> </v>
      </c>
      <c r="J107" s="163"/>
      <c r="L107" s="232"/>
      <c r="S107" s="144"/>
      <c r="T107" s="144"/>
      <c r="U107" s="144"/>
      <c r="V107" s="144"/>
      <c r="W107" s="144"/>
      <c r="X107" s="144"/>
      <c r="Y107" s="144"/>
      <c r="Z107" s="144"/>
      <c r="AA107" s="144"/>
    </row>
    <row r="108" spans="1:27" s="378" customFormat="1" ht="15" customHeight="1" thickTop="1" thickBot="1" x14ac:dyDescent="0.3">
      <c r="A108" s="167"/>
      <c r="B108" s="622"/>
      <c r="C108" s="623"/>
      <c r="D108" s="623"/>
      <c r="E108" s="623"/>
      <c r="F108" s="624"/>
      <c r="G108" s="335"/>
      <c r="H108" s="334"/>
      <c r="I108" s="119" t="str">
        <f t="shared" si="8"/>
        <v xml:space="preserve"> </v>
      </c>
      <c r="J108" s="163"/>
      <c r="L108" s="232"/>
      <c r="S108" s="144"/>
      <c r="T108" s="144"/>
      <c r="U108" s="144"/>
      <c r="V108" s="144"/>
      <c r="W108" s="144"/>
      <c r="X108" s="144"/>
      <c r="Y108" s="144"/>
      <c r="Z108" s="144"/>
      <c r="AA108" s="144"/>
    </row>
    <row r="109" spans="1:27" s="378" customFormat="1" ht="15" customHeight="1" thickTop="1" thickBot="1" x14ac:dyDescent="0.3">
      <c r="A109" s="167"/>
      <c r="B109" s="622"/>
      <c r="C109" s="623"/>
      <c r="D109" s="623"/>
      <c r="E109" s="623"/>
      <c r="F109" s="624"/>
      <c r="G109" s="335"/>
      <c r="H109" s="334"/>
      <c r="I109" s="119" t="str">
        <f t="shared" si="8"/>
        <v xml:space="preserve"> </v>
      </c>
      <c r="J109" s="163"/>
      <c r="L109" s="232"/>
      <c r="S109" s="144"/>
      <c r="T109" s="144"/>
      <c r="U109" s="144"/>
      <c r="V109" s="144"/>
      <c r="W109" s="144"/>
      <c r="X109" s="144"/>
      <c r="Y109" s="144"/>
      <c r="Z109" s="144"/>
      <c r="AA109" s="144"/>
    </row>
    <row r="110" spans="1:27" s="378" customFormat="1" ht="15" customHeight="1" thickTop="1" thickBot="1" x14ac:dyDescent="0.3">
      <c r="A110" s="167"/>
      <c r="B110" s="622"/>
      <c r="C110" s="623"/>
      <c r="D110" s="623"/>
      <c r="E110" s="623"/>
      <c r="F110" s="624"/>
      <c r="G110" s="335"/>
      <c r="H110" s="334"/>
      <c r="I110" s="119" t="str">
        <f t="shared" si="8"/>
        <v xml:space="preserve"> </v>
      </c>
      <c r="J110" s="163"/>
      <c r="L110" s="232"/>
      <c r="S110" s="144"/>
      <c r="T110" s="144"/>
      <c r="U110" s="144"/>
      <c r="V110" s="144"/>
      <c r="W110" s="144"/>
      <c r="X110" s="144"/>
      <c r="Y110" s="144"/>
      <c r="Z110" s="144"/>
      <c r="AA110" s="144"/>
    </row>
    <row r="111" spans="1:27" s="378" customFormat="1" ht="15" customHeight="1" thickTop="1" thickBot="1" x14ac:dyDescent="0.3">
      <c r="A111" s="167"/>
      <c r="B111" s="622"/>
      <c r="C111" s="623"/>
      <c r="D111" s="623"/>
      <c r="E111" s="623"/>
      <c r="F111" s="624"/>
      <c r="G111" s="335"/>
      <c r="H111" s="334"/>
      <c r="I111" s="119" t="str">
        <f t="shared" si="8"/>
        <v xml:space="preserve"> </v>
      </c>
      <c r="J111" s="163"/>
      <c r="L111" s="232"/>
      <c r="S111" s="144"/>
      <c r="T111" s="144"/>
      <c r="U111" s="144"/>
      <c r="V111" s="144"/>
      <c r="W111" s="144"/>
      <c r="X111" s="144"/>
      <c r="Y111" s="144"/>
      <c r="Z111" s="144"/>
      <c r="AA111" s="144"/>
    </row>
    <row r="112" spans="1:27" s="378" customFormat="1" ht="15" customHeight="1" thickTop="1" thickBot="1" x14ac:dyDescent="0.3">
      <c r="A112" s="167"/>
      <c r="B112" s="622"/>
      <c r="C112" s="623"/>
      <c r="D112" s="623"/>
      <c r="E112" s="623"/>
      <c r="F112" s="624"/>
      <c r="G112" s="335"/>
      <c r="H112" s="334"/>
      <c r="I112" s="119" t="str">
        <f t="shared" si="8"/>
        <v xml:space="preserve"> </v>
      </c>
      <c r="J112" s="163"/>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34"/>
      <c r="I113" s="119" t="str">
        <f t="shared" si="8"/>
        <v xml:space="preserve"> </v>
      </c>
      <c r="J113" s="163"/>
      <c r="L113" s="232"/>
      <c r="S113" s="144"/>
      <c r="T113" s="144"/>
      <c r="U113" s="144"/>
      <c r="V113" s="144"/>
      <c r="W113" s="144"/>
      <c r="X113" s="144"/>
      <c r="Y113" s="144"/>
      <c r="Z113" s="144"/>
      <c r="AA113" s="144"/>
    </row>
    <row r="114" spans="1:27" s="145" customFormat="1" ht="15" customHeight="1" thickTop="1" thickBot="1" x14ac:dyDescent="0.3">
      <c r="A114" s="167"/>
      <c r="B114" s="622"/>
      <c r="C114" s="623"/>
      <c r="D114" s="623"/>
      <c r="E114" s="623"/>
      <c r="F114" s="624"/>
      <c r="G114" s="335"/>
      <c r="H114" s="334"/>
      <c r="I114" s="119" t="str">
        <f t="shared" si="8"/>
        <v xml:space="preserve"> </v>
      </c>
      <c r="J114" s="163"/>
      <c r="L114" s="232"/>
      <c r="S114" s="144"/>
      <c r="T114" s="144"/>
      <c r="U114" s="144"/>
      <c r="V114" s="144"/>
      <c r="W114" s="144"/>
      <c r="X114" s="144"/>
      <c r="Y114" s="144"/>
      <c r="Z114" s="144"/>
      <c r="AA114" s="144"/>
    </row>
    <row r="115" spans="1:27" s="145" customFormat="1" ht="15" customHeight="1" thickTop="1" thickBot="1" x14ac:dyDescent="0.3">
      <c r="A115" s="167"/>
      <c r="B115" s="622"/>
      <c r="C115" s="623"/>
      <c r="D115" s="623"/>
      <c r="E115" s="623"/>
      <c r="F115" s="624"/>
      <c r="G115" s="335"/>
      <c r="H115" s="334"/>
      <c r="I115" s="119" t="str">
        <f t="shared" si="8"/>
        <v xml:space="preserve"> </v>
      </c>
      <c r="J115" s="163"/>
      <c r="K115" s="163"/>
      <c r="L115" s="232"/>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22"/>
      <c r="C116" s="623"/>
      <c r="D116" s="623"/>
      <c r="E116" s="623"/>
      <c r="F116" s="624"/>
      <c r="G116" s="335"/>
      <c r="H116" s="334"/>
      <c r="I116" s="119" t="str">
        <f t="shared" si="8"/>
        <v xml:space="preserve"> </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67"/>
      <c r="B117" s="622"/>
      <c r="C117" s="623"/>
      <c r="D117" s="623"/>
      <c r="E117" s="623"/>
      <c r="F117" s="624"/>
      <c r="G117" s="335"/>
      <c r="H117" s="334"/>
      <c r="I117" s="119" t="str">
        <f t="shared" si="8"/>
        <v xml:space="preserve"> </v>
      </c>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67"/>
      <c r="B118" s="616" t="s">
        <v>61</v>
      </c>
      <c r="C118" s="617"/>
      <c r="D118" s="617"/>
      <c r="E118" s="617"/>
      <c r="F118" s="618"/>
      <c r="G118" s="120">
        <f>SUM(G103:G117)</f>
        <v>0</v>
      </c>
      <c r="H118" s="120">
        <f>SUM(H103:H117)</f>
        <v>0</v>
      </c>
      <c r="I118" s="121">
        <f>SUM(I103:I117)</f>
        <v>0</v>
      </c>
      <c r="J118" s="163"/>
      <c r="K118" s="163"/>
      <c r="L118" s="232"/>
      <c r="M118" s="143"/>
      <c r="N118" s="143"/>
      <c r="O118" s="143"/>
      <c r="P118" s="143"/>
      <c r="Q118" s="143"/>
      <c r="R118" s="144"/>
      <c r="S118" s="144"/>
      <c r="T118" s="144"/>
      <c r="U118" s="144"/>
      <c r="V118" s="144"/>
      <c r="W118" s="144"/>
      <c r="X118" s="144"/>
      <c r="Y118" s="144"/>
      <c r="Z118" s="144"/>
      <c r="AA118" s="144"/>
    </row>
    <row r="119" spans="1:27" s="145" customFormat="1" ht="20.100000000000001" customHeight="1" thickTop="1" thickBot="1" x14ac:dyDescent="0.35">
      <c r="A119" s="180"/>
      <c r="B119" s="706" t="s">
        <v>58</v>
      </c>
      <c r="C119" s="707"/>
      <c r="D119" s="707"/>
      <c r="E119" s="707"/>
      <c r="F119" s="707"/>
      <c r="G119" s="707"/>
      <c r="H119" s="707"/>
      <c r="I119" s="708"/>
      <c r="J119" s="181"/>
      <c r="L119" s="232"/>
    </row>
    <row r="120" spans="1:27" s="145" customFormat="1" ht="15" customHeight="1" thickTop="1" thickBot="1" x14ac:dyDescent="0.3">
      <c r="A120" s="167"/>
      <c r="B120" s="625"/>
      <c r="C120" s="626"/>
      <c r="D120" s="626"/>
      <c r="E120" s="626"/>
      <c r="F120" s="627"/>
      <c r="G120" s="334"/>
      <c r="H120" s="334"/>
      <c r="I120" s="119" t="str">
        <f t="shared" ref="I120:I132" si="9">IF(OR(ISNUMBER(G120),ISNUMBER(H120)),ROUND(IF(ISNUMBER(G120),G120,0)-IF(ISNUMBER(H120),H120,0),2)," ")</f>
        <v xml:space="preserve"> </v>
      </c>
      <c r="J120" s="163"/>
      <c r="L120" s="232"/>
      <c r="S120" s="144"/>
      <c r="T120" s="144"/>
      <c r="U120" s="144"/>
      <c r="V120" s="144"/>
      <c r="W120" s="144"/>
      <c r="X120" s="144"/>
      <c r="Y120" s="144"/>
      <c r="Z120" s="144"/>
      <c r="AA120" s="144"/>
    </row>
    <row r="121" spans="1:27" s="145" customFormat="1" ht="15" customHeight="1" thickTop="1" thickBot="1" x14ac:dyDescent="0.3">
      <c r="A121" s="167"/>
      <c r="B121" s="622"/>
      <c r="C121" s="623"/>
      <c r="D121" s="623"/>
      <c r="E121" s="623"/>
      <c r="F121" s="624"/>
      <c r="G121" s="334"/>
      <c r="H121" s="334"/>
      <c r="I121" s="119" t="str">
        <f t="shared" si="9"/>
        <v xml:space="preserve"> </v>
      </c>
      <c r="J121" s="163"/>
      <c r="L121" s="232"/>
      <c r="S121" s="144"/>
      <c r="T121" s="144"/>
      <c r="U121" s="144"/>
      <c r="V121" s="144"/>
      <c r="W121" s="144"/>
      <c r="X121" s="144"/>
      <c r="Y121" s="144"/>
      <c r="Z121" s="144"/>
      <c r="AA121" s="144"/>
    </row>
    <row r="122" spans="1:27" s="145" customFormat="1" ht="15" customHeight="1" thickTop="1" thickBot="1" x14ac:dyDescent="0.3">
      <c r="A122" s="167"/>
      <c r="B122" s="622"/>
      <c r="C122" s="623"/>
      <c r="D122" s="623"/>
      <c r="E122" s="623"/>
      <c r="F122" s="624"/>
      <c r="G122" s="334"/>
      <c r="H122" s="334"/>
      <c r="I122" s="119" t="str">
        <f t="shared" si="9"/>
        <v xml:space="preserve"> </v>
      </c>
      <c r="J122" s="163"/>
      <c r="L122" s="232"/>
      <c r="S122" s="144"/>
      <c r="T122" s="144"/>
      <c r="U122" s="144"/>
      <c r="V122" s="144"/>
      <c r="W122" s="144"/>
      <c r="X122" s="144"/>
      <c r="Y122" s="144"/>
      <c r="Z122" s="144"/>
      <c r="AA122" s="144"/>
    </row>
    <row r="123" spans="1:27" s="378" customFormat="1" ht="15" customHeight="1" thickTop="1" thickBot="1" x14ac:dyDescent="0.3">
      <c r="A123" s="167"/>
      <c r="B123" s="622"/>
      <c r="C123" s="623"/>
      <c r="D123" s="623"/>
      <c r="E123" s="623"/>
      <c r="F123" s="624"/>
      <c r="G123" s="334"/>
      <c r="H123" s="334"/>
      <c r="I123" s="119" t="str">
        <f t="shared" si="9"/>
        <v xml:space="preserve"> </v>
      </c>
      <c r="J123" s="163"/>
      <c r="L123" s="232"/>
      <c r="S123" s="144"/>
      <c r="T123" s="144"/>
      <c r="U123" s="144"/>
      <c r="V123" s="144"/>
      <c r="W123" s="144"/>
      <c r="X123" s="144"/>
      <c r="Y123" s="144"/>
      <c r="Z123" s="144"/>
      <c r="AA123" s="144"/>
    </row>
    <row r="124" spans="1:27" s="378" customFormat="1" ht="15" customHeight="1" thickTop="1" thickBot="1" x14ac:dyDescent="0.3">
      <c r="A124" s="167"/>
      <c r="B124" s="622"/>
      <c r="C124" s="623"/>
      <c r="D124" s="623"/>
      <c r="E124" s="623"/>
      <c r="F124" s="624"/>
      <c r="G124" s="334"/>
      <c r="H124" s="334"/>
      <c r="I124" s="119" t="str">
        <f t="shared" si="9"/>
        <v xml:space="preserve"> </v>
      </c>
      <c r="J124" s="163"/>
      <c r="L124" s="232"/>
      <c r="S124" s="144"/>
      <c r="T124" s="144"/>
      <c r="U124" s="144"/>
      <c r="V124" s="144"/>
      <c r="W124" s="144"/>
      <c r="X124" s="144"/>
      <c r="Y124" s="144"/>
      <c r="Z124" s="144"/>
      <c r="AA124" s="144"/>
    </row>
    <row r="125" spans="1:27" s="378" customFormat="1" ht="15" customHeight="1" thickTop="1" thickBot="1" x14ac:dyDescent="0.3">
      <c r="A125" s="167"/>
      <c r="B125" s="622"/>
      <c r="C125" s="623"/>
      <c r="D125" s="623"/>
      <c r="E125" s="623"/>
      <c r="F125" s="624"/>
      <c r="G125" s="334"/>
      <c r="H125" s="334"/>
      <c r="I125" s="119" t="str">
        <f t="shared" si="9"/>
        <v xml:space="preserve"> </v>
      </c>
      <c r="J125" s="163"/>
      <c r="L125" s="232"/>
      <c r="S125" s="144"/>
      <c r="T125" s="144"/>
      <c r="U125" s="144"/>
      <c r="V125" s="144"/>
      <c r="W125" s="144"/>
      <c r="X125" s="144"/>
      <c r="Y125" s="144"/>
      <c r="Z125" s="144"/>
      <c r="AA125" s="144"/>
    </row>
    <row r="126" spans="1:27" s="378" customFormat="1" ht="15" customHeight="1" thickTop="1" thickBot="1" x14ac:dyDescent="0.3">
      <c r="A126" s="167"/>
      <c r="B126" s="622"/>
      <c r="C126" s="623"/>
      <c r="D126" s="623"/>
      <c r="E126" s="623"/>
      <c r="F126" s="624"/>
      <c r="G126" s="334"/>
      <c r="H126" s="334"/>
      <c r="I126" s="119" t="str">
        <f t="shared" si="9"/>
        <v xml:space="preserve"> </v>
      </c>
      <c r="J126" s="163"/>
      <c r="L126" s="232"/>
      <c r="S126" s="144"/>
      <c r="T126" s="144"/>
      <c r="U126" s="144"/>
      <c r="V126" s="144"/>
      <c r="W126" s="144"/>
      <c r="X126" s="144"/>
      <c r="Y126" s="144"/>
      <c r="Z126" s="144"/>
      <c r="AA126" s="144"/>
    </row>
    <row r="127" spans="1:27" s="378" customFormat="1" ht="15" customHeight="1" thickTop="1" thickBot="1" x14ac:dyDescent="0.3">
      <c r="A127" s="167"/>
      <c r="B127" s="622"/>
      <c r="C127" s="623"/>
      <c r="D127" s="623"/>
      <c r="E127" s="623"/>
      <c r="F127" s="624"/>
      <c r="G127" s="334"/>
      <c r="H127" s="334"/>
      <c r="I127" s="119" t="str">
        <f t="shared" si="9"/>
        <v xml:space="preserve"> </v>
      </c>
      <c r="J127" s="163"/>
      <c r="L127" s="232"/>
      <c r="S127" s="144"/>
      <c r="T127" s="144"/>
      <c r="U127" s="144"/>
      <c r="V127" s="144"/>
      <c r="W127" s="144"/>
      <c r="X127" s="144"/>
      <c r="Y127" s="144"/>
      <c r="Z127" s="144"/>
      <c r="AA127" s="144"/>
    </row>
    <row r="128" spans="1:27" s="145" customFormat="1" ht="15" customHeight="1" thickTop="1" thickBot="1" x14ac:dyDescent="0.3">
      <c r="A128" s="167"/>
      <c r="B128" s="622"/>
      <c r="C128" s="623"/>
      <c r="D128" s="623"/>
      <c r="E128" s="623"/>
      <c r="F128" s="624"/>
      <c r="G128" s="334"/>
      <c r="H128" s="334"/>
      <c r="I128" s="119" t="str">
        <f t="shared" si="9"/>
        <v xml:space="preserve"> </v>
      </c>
      <c r="J128" s="163"/>
      <c r="L128" s="232"/>
      <c r="S128" s="144"/>
      <c r="T128" s="144"/>
      <c r="U128" s="144"/>
      <c r="V128" s="144"/>
      <c r="W128" s="144"/>
      <c r="X128" s="144"/>
      <c r="Y128" s="144"/>
      <c r="Z128" s="144"/>
      <c r="AA128" s="144"/>
    </row>
    <row r="129" spans="1:27" s="145" customFormat="1" ht="15" customHeight="1" thickTop="1" thickBot="1" x14ac:dyDescent="0.3">
      <c r="A129" s="167"/>
      <c r="B129" s="622"/>
      <c r="C129" s="623"/>
      <c r="D129" s="623"/>
      <c r="E129" s="623"/>
      <c r="F129" s="624"/>
      <c r="G129" s="334"/>
      <c r="H129" s="334"/>
      <c r="I129" s="119" t="str">
        <f t="shared" si="9"/>
        <v xml:space="preserve"> </v>
      </c>
      <c r="J129" s="163"/>
      <c r="L129" s="232"/>
      <c r="S129" s="144"/>
      <c r="T129" s="144"/>
      <c r="U129" s="144"/>
      <c r="V129" s="144"/>
      <c r="W129" s="144"/>
      <c r="X129" s="144"/>
      <c r="Y129" s="144"/>
      <c r="Z129" s="144"/>
      <c r="AA129" s="144"/>
    </row>
    <row r="130" spans="1:27" s="145" customFormat="1" ht="15" customHeight="1" thickTop="1" thickBot="1" x14ac:dyDescent="0.3">
      <c r="A130" s="167"/>
      <c r="B130" s="622"/>
      <c r="C130" s="623"/>
      <c r="D130" s="623"/>
      <c r="E130" s="623"/>
      <c r="F130" s="624"/>
      <c r="G130" s="334"/>
      <c r="H130" s="334"/>
      <c r="I130" s="119" t="str">
        <f t="shared" si="9"/>
        <v xml:space="preserve"> </v>
      </c>
      <c r="J130" s="163"/>
      <c r="L130" s="232"/>
      <c r="S130" s="144"/>
      <c r="T130" s="144"/>
      <c r="U130" s="144"/>
      <c r="V130" s="144"/>
      <c r="W130" s="144"/>
      <c r="X130" s="144"/>
      <c r="Y130" s="144"/>
      <c r="Z130" s="144"/>
      <c r="AA130" s="144"/>
    </row>
    <row r="131" spans="1:27" s="145" customFormat="1" ht="15" customHeight="1" thickTop="1" thickBot="1" x14ac:dyDescent="0.3">
      <c r="A131" s="167"/>
      <c r="B131" s="622"/>
      <c r="C131" s="623"/>
      <c r="D131" s="623"/>
      <c r="E131" s="623"/>
      <c r="F131" s="624"/>
      <c r="G131" s="334"/>
      <c r="H131" s="334"/>
      <c r="I131" s="119" t="str">
        <f t="shared" si="9"/>
        <v xml:space="preserve"> </v>
      </c>
      <c r="J131" s="163"/>
      <c r="L131" s="232"/>
      <c r="S131" s="144"/>
      <c r="T131" s="144"/>
      <c r="U131" s="144"/>
      <c r="V131" s="144"/>
      <c r="W131" s="144"/>
      <c r="X131" s="144"/>
      <c r="Y131" s="144"/>
      <c r="Z131" s="144"/>
      <c r="AA131" s="144"/>
    </row>
    <row r="132" spans="1:27" s="145" customFormat="1" ht="15" customHeight="1" thickTop="1" thickBot="1" x14ac:dyDescent="0.3">
      <c r="A132" s="167"/>
      <c r="B132" s="622"/>
      <c r="C132" s="623"/>
      <c r="D132" s="623"/>
      <c r="E132" s="623"/>
      <c r="F132" s="624"/>
      <c r="G132" s="334"/>
      <c r="H132" s="334"/>
      <c r="I132" s="119" t="str">
        <f t="shared" si="9"/>
        <v xml:space="preserve"> </v>
      </c>
      <c r="J132" s="163"/>
      <c r="L132" s="232"/>
      <c r="S132" s="144"/>
      <c r="T132" s="144"/>
      <c r="U132" s="144"/>
      <c r="V132" s="144"/>
      <c r="W132" s="144"/>
      <c r="X132" s="144"/>
      <c r="Y132" s="144"/>
      <c r="Z132" s="144"/>
      <c r="AA132" s="144"/>
    </row>
    <row r="133" spans="1:27" s="145" customFormat="1" ht="15" customHeight="1" thickTop="1" thickBot="1" x14ac:dyDescent="0.3">
      <c r="A133" s="167"/>
      <c r="B133" s="616" t="s">
        <v>59</v>
      </c>
      <c r="C133" s="617"/>
      <c r="D133" s="617"/>
      <c r="E133" s="617"/>
      <c r="F133" s="618"/>
      <c r="G133" s="120">
        <f>SUM(G120:G132)</f>
        <v>0</v>
      </c>
      <c r="H133" s="120">
        <f>SUM(H120:H132)</f>
        <v>0</v>
      </c>
      <c r="I133" s="121">
        <f>SUM(I120:I132)</f>
        <v>0</v>
      </c>
      <c r="J133" s="163"/>
      <c r="L133" s="232"/>
      <c r="S133" s="144"/>
      <c r="T133" s="144"/>
      <c r="U133" s="144"/>
      <c r="V133" s="144"/>
      <c r="W133" s="144"/>
      <c r="X133" s="144"/>
      <c r="Y133" s="144"/>
      <c r="Z133" s="144"/>
      <c r="AA133" s="144"/>
    </row>
    <row r="134" spans="1:27" s="145" customFormat="1" ht="15" customHeight="1" thickTop="1" thickBot="1" x14ac:dyDescent="0.3">
      <c r="A134" s="167"/>
      <c r="B134" s="619"/>
      <c r="C134" s="620"/>
      <c r="D134" s="620"/>
      <c r="E134" s="620"/>
      <c r="F134" s="621"/>
      <c r="G134" s="126" t="s">
        <v>6</v>
      </c>
      <c r="H134" s="305" t="s">
        <v>7</v>
      </c>
      <c r="I134" s="127" t="s">
        <v>8</v>
      </c>
      <c r="J134" s="163"/>
      <c r="L134" s="232"/>
      <c r="S134" s="144"/>
      <c r="T134" s="144"/>
      <c r="U134" s="144"/>
      <c r="V134" s="144"/>
      <c r="W134" s="144"/>
      <c r="X134" s="144"/>
      <c r="Y134" s="144"/>
      <c r="Z134" s="144"/>
      <c r="AA134" s="144"/>
    </row>
    <row r="135" spans="1:27" s="145" customFormat="1" ht="15" customHeight="1" thickTop="1" thickBot="1" x14ac:dyDescent="0.3">
      <c r="A135" s="167"/>
      <c r="B135" s="727" t="s">
        <v>62</v>
      </c>
      <c r="C135" s="728"/>
      <c r="D135" s="728"/>
      <c r="E135" s="728"/>
      <c r="F135" s="729"/>
      <c r="G135" s="128">
        <f>G101+G118+G133</f>
        <v>0</v>
      </c>
      <c r="H135" s="128">
        <f>H101+H118+H133</f>
        <v>0</v>
      </c>
      <c r="I135" s="129">
        <f>I101+I118+I133</f>
        <v>0</v>
      </c>
      <c r="J135" s="163"/>
      <c r="K135" s="163"/>
      <c r="L135" s="232"/>
      <c r="M135" s="143"/>
      <c r="N135" s="143"/>
      <c r="O135" s="143"/>
      <c r="P135" s="143"/>
      <c r="Q135" s="143"/>
      <c r="R135" s="144"/>
      <c r="S135" s="144"/>
      <c r="T135" s="144"/>
      <c r="U135" s="144"/>
      <c r="V135" s="144"/>
      <c r="W135" s="144"/>
      <c r="X135" s="144"/>
      <c r="Y135" s="144"/>
      <c r="Z135" s="144"/>
      <c r="AA135" s="144"/>
    </row>
    <row r="136" spans="1:27" s="288" customFormat="1" ht="30" customHeight="1" thickTop="1" thickBot="1" x14ac:dyDescent="0.35">
      <c r="A136" s="286"/>
      <c r="B136" s="638" t="s">
        <v>16</v>
      </c>
      <c r="C136" s="639"/>
      <c r="D136" s="639"/>
      <c r="E136" s="639"/>
      <c r="F136" s="639"/>
      <c r="G136" s="639"/>
      <c r="H136" s="639"/>
      <c r="I136" s="639"/>
      <c r="J136" s="286"/>
      <c r="K136" s="286"/>
      <c r="L136" s="232"/>
      <c r="M136" s="286"/>
      <c r="N136" s="286"/>
      <c r="O136" s="286"/>
      <c r="P136" s="286"/>
      <c r="Q136" s="286"/>
    </row>
    <row r="137" spans="1:27" s="145" customFormat="1" ht="15" customHeight="1" thickTop="1" thickBot="1" x14ac:dyDescent="0.3">
      <c r="A137" s="167"/>
      <c r="B137" s="634" t="s">
        <v>12</v>
      </c>
      <c r="C137" s="635"/>
      <c r="D137" s="635"/>
      <c r="E137" s="635"/>
      <c r="F137" s="636"/>
      <c r="G137" s="115" t="s">
        <v>6</v>
      </c>
      <c r="H137" s="303" t="s">
        <v>7</v>
      </c>
      <c r="I137" s="117" t="s">
        <v>8</v>
      </c>
      <c r="J137" s="163"/>
      <c r="K137" s="163"/>
      <c r="L137" s="23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67"/>
      <c r="B138" s="637"/>
      <c r="C138" s="632"/>
      <c r="D138" s="632"/>
      <c r="E138" s="632"/>
      <c r="F138" s="632"/>
      <c r="G138" s="335"/>
      <c r="H138" s="335"/>
      <c r="I138" s="119" t="str">
        <f t="shared" ref="I138:I149" si="10">IF(OR(ISNUMBER(G138),ISNUMBER(H138)),ROUND(IF(ISNUMBER(G138),G138,0)-IF(ISNUMBER(H138),H138,0),2)," ")</f>
        <v xml:space="preserve"> </v>
      </c>
      <c r="J138" s="163"/>
      <c r="K138" s="163"/>
      <c r="L138" s="23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67"/>
      <c r="B139" s="637"/>
      <c r="C139" s="632"/>
      <c r="D139" s="632"/>
      <c r="E139" s="632"/>
      <c r="F139" s="632"/>
      <c r="G139" s="335"/>
      <c r="H139" s="335"/>
      <c r="I139" s="119" t="str">
        <f t="shared" si="10"/>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c r="C140" s="632"/>
      <c r="D140" s="632"/>
      <c r="E140" s="632"/>
      <c r="F140" s="632"/>
      <c r="G140" s="335"/>
      <c r="H140" s="335"/>
      <c r="I140" s="119" t="str">
        <f t="shared" si="10"/>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378" customFormat="1" ht="15" customHeight="1" thickTop="1" thickBot="1" x14ac:dyDescent="0.3">
      <c r="A141" s="167"/>
      <c r="B141" s="637"/>
      <c r="C141" s="632"/>
      <c r="D141" s="632"/>
      <c r="E141" s="632"/>
      <c r="F141" s="632"/>
      <c r="G141" s="335"/>
      <c r="H141" s="335"/>
      <c r="I141" s="119" t="str">
        <f t="shared" si="10"/>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378" customFormat="1" ht="15" customHeight="1" thickTop="1" thickBot="1" x14ac:dyDescent="0.3">
      <c r="A142" s="167"/>
      <c r="B142" s="637"/>
      <c r="C142" s="632"/>
      <c r="D142" s="632"/>
      <c r="E142" s="632"/>
      <c r="F142" s="632"/>
      <c r="G142" s="335"/>
      <c r="H142" s="335"/>
      <c r="I142" s="119" t="str">
        <f t="shared" si="10"/>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378" customFormat="1" ht="15" customHeight="1" thickTop="1" thickBot="1" x14ac:dyDescent="0.3">
      <c r="A143" s="167"/>
      <c r="B143" s="637"/>
      <c r="C143" s="632"/>
      <c r="D143" s="632"/>
      <c r="E143" s="632"/>
      <c r="F143" s="632"/>
      <c r="G143" s="335"/>
      <c r="H143" s="335"/>
      <c r="I143" s="119" t="str">
        <f t="shared" si="10"/>
        <v xml:space="preserve"> </v>
      </c>
      <c r="J143" s="163"/>
      <c r="K143" s="163"/>
      <c r="L143" s="232"/>
      <c r="M143" s="143"/>
      <c r="N143" s="143"/>
      <c r="O143" s="143"/>
      <c r="P143" s="143"/>
      <c r="Q143" s="143"/>
      <c r="R143" s="144"/>
      <c r="S143" s="144"/>
      <c r="T143" s="144"/>
      <c r="U143" s="144"/>
      <c r="V143" s="144"/>
      <c r="W143" s="144"/>
      <c r="X143" s="144"/>
      <c r="Y143" s="144"/>
      <c r="Z143" s="144"/>
      <c r="AA143" s="144"/>
    </row>
    <row r="144" spans="1:27" s="378" customFormat="1" ht="15" customHeight="1" thickTop="1" thickBot="1" x14ac:dyDescent="0.3">
      <c r="A144" s="167"/>
      <c r="B144" s="637"/>
      <c r="C144" s="632"/>
      <c r="D144" s="632"/>
      <c r="E144" s="632"/>
      <c r="F144" s="632"/>
      <c r="G144" s="335"/>
      <c r="H144" s="335"/>
      <c r="I144" s="119" t="str">
        <f t="shared" si="10"/>
        <v xml:space="preserve"> </v>
      </c>
      <c r="J144" s="163"/>
      <c r="K144" s="163"/>
      <c r="L144" s="232"/>
      <c r="M144" s="143"/>
      <c r="N144" s="143"/>
      <c r="O144" s="143"/>
      <c r="P144" s="143"/>
      <c r="Q144" s="143"/>
      <c r="R144" s="144"/>
      <c r="S144" s="144"/>
      <c r="T144" s="144"/>
      <c r="U144" s="144"/>
      <c r="V144" s="144"/>
      <c r="W144" s="144"/>
      <c r="X144" s="144"/>
      <c r="Y144" s="144"/>
      <c r="Z144" s="144"/>
      <c r="AA144" s="144"/>
    </row>
    <row r="145" spans="1:27" s="145" customFormat="1" ht="15" customHeight="1" thickTop="1" thickBot="1" x14ac:dyDescent="0.3">
      <c r="A145" s="167"/>
      <c r="B145" s="637"/>
      <c r="C145" s="632"/>
      <c r="D145" s="632"/>
      <c r="E145" s="632"/>
      <c r="F145" s="632"/>
      <c r="G145" s="335"/>
      <c r="H145" s="335"/>
      <c r="I145" s="119" t="str">
        <f t="shared" si="10"/>
        <v xml:space="preserve"> </v>
      </c>
      <c r="J145" s="163"/>
      <c r="K145" s="163"/>
      <c r="L145" s="232"/>
      <c r="M145" s="143"/>
      <c r="N145" s="143"/>
      <c r="O145" s="143"/>
      <c r="P145" s="143"/>
      <c r="Q145" s="143"/>
      <c r="R145" s="144"/>
      <c r="S145" s="144"/>
      <c r="T145" s="144"/>
      <c r="U145" s="144"/>
      <c r="V145" s="144"/>
      <c r="W145" s="144"/>
      <c r="X145" s="144"/>
      <c r="Y145" s="144"/>
      <c r="Z145" s="144"/>
      <c r="AA145" s="144"/>
    </row>
    <row r="146" spans="1:27" s="145" customFormat="1" ht="15" customHeight="1" thickTop="1" thickBot="1" x14ac:dyDescent="0.3">
      <c r="A146" s="167"/>
      <c r="B146" s="637"/>
      <c r="C146" s="632"/>
      <c r="D146" s="632"/>
      <c r="E146" s="632"/>
      <c r="F146" s="632"/>
      <c r="G146" s="335"/>
      <c r="H146" s="335"/>
      <c r="I146" s="119" t="str">
        <f t="shared" si="10"/>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c r="C147" s="632"/>
      <c r="D147" s="632"/>
      <c r="E147" s="632"/>
      <c r="F147" s="632"/>
      <c r="G147" s="335"/>
      <c r="H147" s="335"/>
      <c r="I147" s="119" t="str">
        <f t="shared" si="10"/>
        <v xml:space="preserve"> </v>
      </c>
      <c r="J147" s="163"/>
      <c r="K147" s="163"/>
      <c r="L147" s="232"/>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c r="C148" s="632"/>
      <c r="D148" s="632"/>
      <c r="E148" s="632"/>
      <c r="F148" s="632"/>
      <c r="G148" s="335"/>
      <c r="H148" s="335"/>
      <c r="I148" s="119" t="str">
        <f t="shared" si="10"/>
        <v xml:space="preserve"> </v>
      </c>
      <c r="J148" s="163"/>
      <c r="K148" s="163"/>
      <c r="L148" s="232"/>
      <c r="M148" s="143"/>
      <c r="N148" s="143"/>
      <c r="O148" s="143"/>
      <c r="P148" s="143"/>
      <c r="Q148" s="143"/>
      <c r="R148" s="144"/>
      <c r="S148" s="144"/>
      <c r="T148" s="144"/>
      <c r="U148" s="144"/>
      <c r="V148" s="144"/>
      <c r="W148" s="144"/>
      <c r="X148" s="144"/>
      <c r="Y148" s="144"/>
      <c r="Z148" s="144"/>
      <c r="AA148" s="144"/>
    </row>
    <row r="149" spans="1:27" s="145" customFormat="1" ht="15" customHeight="1" thickTop="1" thickBot="1" x14ac:dyDescent="0.3">
      <c r="A149" s="167"/>
      <c r="B149" s="637"/>
      <c r="C149" s="632"/>
      <c r="D149" s="632"/>
      <c r="E149" s="632"/>
      <c r="F149" s="632"/>
      <c r="G149" s="335"/>
      <c r="H149" s="335"/>
      <c r="I149" s="119" t="str">
        <f t="shared" si="10"/>
        <v xml:space="preserve"> </v>
      </c>
      <c r="J149" s="163"/>
      <c r="K149" s="163"/>
      <c r="L149" s="232"/>
      <c r="M149" s="143"/>
      <c r="N149" s="143"/>
      <c r="O149" s="143"/>
      <c r="P149" s="143"/>
      <c r="Q149" s="143"/>
      <c r="R149" s="144"/>
      <c r="S149" s="144"/>
      <c r="T149" s="144"/>
      <c r="U149" s="144"/>
      <c r="V149" s="144"/>
      <c r="W149" s="144"/>
      <c r="X149" s="144"/>
      <c r="Y149" s="144"/>
      <c r="Z149" s="144"/>
      <c r="AA149" s="144"/>
    </row>
    <row r="150" spans="1:27" s="145" customFormat="1" ht="15" customHeight="1" thickTop="1" thickBot="1" x14ac:dyDescent="0.3">
      <c r="A150" s="167"/>
      <c r="B150" s="643" t="s">
        <v>73</v>
      </c>
      <c r="C150" s="644"/>
      <c r="D150" s="644"/>
      <c r="E150" s="644"/>
      <c r="F150" s="645"/>
      <c r="G150" s="169">
        <f>SUM(G138:G149)</f>
        <v>0</v>
      </c>
      <c r="H150" s="169">
        <f>SUM(H138:H149)</f>
        <v>0</v>
      </c>
      <c r="I150" s="129">
        <f t="shared" ref="I150" si="11">SUM(I138:I149)</f>
        <v>0</v>
      </c>
      <c r="J150" s="163"/>
      <c r="K150" s="163"/>
      <c r="L150" s="289"/>
      <c r="M150" s="143"/>
      <c r="N150" s="143"/>
      <c r="O150" s="143"/>
      <c r="P150" s="143"/>
      <c r="Q150" s="143"/>
      <c r="R150" s="144"/>
      <c r="S150" s="144"/>
      <c r="T150" s="144"/>
      <c r="U150" s="144"/>
      <c r="V150" s="144"/>
      <c r="W150" s="144"/>
      <c r="X150" s="144"/>
      <c r="Y150" s="144"/>
      <c r="Z150" s="144"/>
      <c r="AA150" s="144"/>
    </row>
    <row r="151" spans="1:27" s="288" customFormat="1" ht="30" customHeight="1" thickTop="1" thickBot="1" x14ac:dyDescent="0.35">
      <c r="A151" s="286"/>
      <c r="B151" s="638" t="s">
        <v>83</v>
      </c>
      <c r="C151" s="639"/>
      <c r="D151" s="639"/>
      <c r="E151" s="639"/>
      <c r="F151" s="639"/>
      <c r="G151" s="639"/>
      <c r="H151" s="639"/>
      <c r="I151" s="639"/>
      <c r="J151" s="286"/>
      <c r="K151" s="286"/>
      <c r="L151" s="232"/>
      <c r="M151" s="286"/>
      <c r="N151" s="286"/>
      <c r="O151" s="286"/>
      <c r="P151" s="286"/>
      <c r="Q151" s="286"/>
    </row>
    <row r="152" spans="1:27" s="145" customFormat="1" ht="15" customHeight="1" thickTop="1" thickBot="1" x14ac:dyDescent="0.3">
      <c r="A152" s="167"/>
      <c r="B152" s="634" t="s">
        <v>12</v>
      </c>
      <c r="C152" s="635"/>
      <c r="D152" s="635"/>
      <c r="E152" s="635"/>
      <c r="F152" s="636"/>
      <c r="G152" s="115" t="s">
        <v>6</v>
      </c>
      <c r="H152" s="303" t="s">
        <v>7</v>
      </c>
      <c r="I152" s="117" t="s">
        <v>8</v>
      </c>
      <c r="J152" s="163"/>
      <c r="K152" s="163"/>
      <c r="L152" s="232"/>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67"/>
      <c r="B153" s="637"/>
      <c r="C153" s="632"/>
      <c r="D153" s="632"/>
      <c r="E153" s="632"/>
      <c r="F153" s="632"/>
      <c r="G153" s="335"/>
      <c r="H153" s="335"/>
      <c r="I153" s="119" t="str">
        <f t="shared" ref="I153:I164" si="12">IF(OR(ISNUMBER(G153),ISNUMBER(H153)),ROUND(IF(ISNUMBER(G153),G153,0)-IF(ISNUMBER(H153),H153,0),2)," ")</f>
        <v xml:space="preserve"> </v>
      </c>
      <c r="J153" s="163"/>
      <c r="K153" s="163"/>
      <c r="L153" s="232"/>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67"/>
      <c r="B154" s="637"/>
      <c r="C154" s="632"/>
      <c r="D154" s="632"/>
      <c r="E154" s="632"/>
      <c r="F154" s="632"/>
      <c r="G154" s="335"/>
      <c r="H154" s="335"/>
      <c r="I154" s="119" t="str">
        <f t="shared" si="12"/>
        <v xml:space="preserve"> </v>
      </c>
      <c r="J154" s="163"/>
      <c r="K154" s="163"/>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c r="C155" s="632"/>
      <c r="D155" s="632"/>
      <c r="E155" s="632"/>
      <c r="F155" s="632"/>
      <c r="G155" s="335"/>
      <c r="H155" s="335"/>
      <c r="I155" s="119" t="str">
        <f t="shared" si="12"/>
        <v xml:space="preserve"> </v>
      </c>
      <c r="J155" s="163"/>
      <c r="K155" s="163"/>
      <c r="L155" s="232"/>
      <c r="M155" s="143"/>
      <c r="N155" s="143"/>
      <c r="O155" s="143"/>
      <c r="P155" s="143"/>
      <c r="Q155" s="143"/>
      <c r="R155" s="144"/>
      <c r="S155" s="144"/>
      <c r="T155" s="144"/>
      <c r="U155" s="144"/>
      <c r="V155" s="144"/>
      <c r="W155" s="144"/>
      <c r="X155" s="144"/>
      <c r="Y155" s="144"/>
      <c r="Z155" s="144"/>
      <c r="AA155" s="144"/>
    </row>
    <row r="156" spans="1:27" s="378" customFormat="1" ht="15" customHeight="1" thickTop="1" thickBot="1" x14ac:dyDescent="0.3">
      <c r="A156" s="167"/>
      <c r="B156" s="637"/>
      <c r="C156" s="632"/>
      <c r="D156" s="632"/>
      <c r="E156" s="632"/>
      <c r="F156" s="632"/>
      <c r="G156" s="335"/>
      <c r="H156" s="335"/>
      <c r="I156" s="119" t="str">
        <f t="shared" si="12"/>
        <v xml:space="preserve"> </v>
      </c>
      <c r="J156" s="163"/>
      <c r="K156" s="163"/>
      <c r="L156" s="232"/>
      <c r="M156" s="143"/>
      <c r="N156" s="143"/>
      <c r="O156" s="143"/>
      <c r="P156" s="143"/>
      <c r="Q156" s="143"/>
      <c r="R156" s="144"/>
      <c r="S156" s="144"/>
      <c r="T156" s="144"/>
      <c r="U156" s="144"/>
      <c r="V156" s="144"/>
      <c r="W156" s="144"/>
      <c r="X156" s="144"/>
      <c r="Y156" s="144"/>
      <c r="Z156" s="144"/>
      <c r="AA156" s="144"/>
    </row>
    <row r="157" spans="1:27" s="378" customFormat="1" ht="15" customHeight="1" thickTop="1" thickBot="1" x14ac:dyDescent="0.3">
      <c r="A157" s="167"/>
      <c r="B157" s="637"/>
      <c r="C157" s="632"/>
      <c r="D157" s="632"/>
      <c r="E157" s="632"/>
      <c r="F157" s="632"/>
      <c r="G157" s="335"/>
      <c r="H157" s="335"/>
      <c r="I157" s="119" t="str">
        <f t="shared" si="12"/>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378" customFormat="1" ht="15" customHeight="1" thickTop="1" thickBot="1" x14ac:dyDescent="0.3">
      <c r="A158" s="167"/>
      <c r="B158" s="637"/>
      <c r="C158" s="632"/>
      <c r="D158" s="632"/>
      <c r="E158" s="632"/>
      <c r="F158" s="632"/>
      <c r="G158" s="335"/>
      <c r="H158" s="335"/>
      <c r="I158" s="119" t="str">
        <f t="shared" si="12"/>
        <v xml:space="preserve"> </v>
      </c>
      <c r="J158" s="163"/>
      <c r="K158" s="163"/>
      <c r="L158" s="232"/>
      <c r="M158" s="143"/>
      <c r="N158" s="143"/>
      <c r="O158" s="143"/>
      <c r="P158" s="143"/>
      <c r="Q158" s="143"/>
      <c r="R158" s="144"/>
      <c r="S158" s="144"/>
      <c r="T158" s="144"/>
      <c r="U158" s="144"/>
      <c r="V158" s="144"/>
      <c r="W158" s="144"/>
      <c r="X158" s="144"/>
      <c r="Y158" s="144"/>
      <c r="Z158" s="144"/>
      <c r="AA158" s="144"/>
    </row>
    <row r="159" spans="1:27" s="378" customFormat="1" ht="15" customHeight="1" thickTop="1" thickBot="1" x14ac:dyDescent="0.3">
      <c r="A159" s="167"/>
      <c r="B159" s="637"/>
      <c r="C159" s="632"/>
      <c r="D159" s="632"/>
      <c r="E159" s="632"/>
      <c r="F159" s="632"/>
      <c r="G159" s="335"/>
      <c r="H159" s="335"/>
      <c r="I159" s="119" t="str">
        <f t="shared" si="12"/>
        <v xml:space="preserve"> </v>
      </c>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67"/>
      <c r="B160" s="637"/>
      <c r="C160" s="632"/>
      <c r="D160" s="632"/>
      <c r="E160" s="632"/>
      <c r="F160" s="632"/>
      <c r="G160" s="335"/>
      <c r="H160" s="335"/>
      <c r="I160" s="119" t="str">
        <f t="shared" si="12"/>
        <v xml:space="preserve"> </v>
      </c>
      <c r="J160" s="163"/>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67"/>
      <c r="B161" s="637"/>
      <c r="C161" s="632"/>
      <c r="D161" s="632"/>
      <c r="E161" s="632"/>
      <c r="F161" s="632"/>
      <c r="G161" s="335"/>
      <c r="H161" s="335"/>
      <c r="I161" s="119" t="str">
        <f t="shared" si="12"/>
        <v xml:space="preserve"> </v>
      </c>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637"/>
      <c r="C162" s="632"/>
      <c r="D162" s="632"/>
      <c r="E162" s="632"/>
      <c r="F162" s="632"/>
      <c r="G162" s="335"/>
      <c r="H162" s="335"/>
      <c r="I162" s="119" t="str">
        <f t="shared" si="12"/>
        <v xml:space="preserve"> </v>
      </c>
      <c r="J162" s="163"/>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637"/>
      <c r="C163" s="632"/>
      <c r="D163" s="632"/>
      <c r="E163" s="632"/>
      <c r="F163" s="632"/>
      <c r="G163" s="335"/>
      <c r="H163" s="335"/>
      <c r="I163" s="119" t="str">
        <f t="shared" si="12"/>
        <v xml:space="preserve"> </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637"/>
      <c r="C164" s="632"/>
      <c r="D164" s="632"/>
      <c r="E164" s="632"/>
      <c r="F164" s="632"/>
      <c r="G164" s="335"/>
      <c r="H164" s="335"/>
      <c r="I164" s="119" t="str">
        <f t="shared" si="12"/>
        <v xml:space="preserve"> </v>
      </c>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643" t="s">
        <v>84</v>
      </c>
      <c r="C165" s="644"/>
      <c r="D165" s="644"/>
      <c r="E165" s="644"/>
      <c r="F165" s="645"/>
      <c r="G165" s="169">
        <f>SUM(G153:G164)</f>
        <v>0</v>
      </c>
      <c r="H165" s="169">
        <f t="shared" ref="H165:I165" si="13">SUM(H153:H164)</f>
        <v>0</v>
      </c>
      <c r="I165" s="129">
        <f t="shared" si="13"/>
        <v>0</v>
      </c>
      <c r="J165" s="163"/>
      <c r="K165" s="163"/>
      <c r="L165" s="237"/>
      <c r="M165" s="143"/>
      <c r="N165" s="143"/>
      <c r="O165" s="143"/>
      <c r="P165" s="143"/>
      <c r="Q165" s="143"/>
      <c r="R165" s="144"/>
      <c r="S165" s="144"/>
      <c r="T165" s="144"/>
      <c r="U165" s="144"/>
      <c r="V165" s="144"/>
      <c r="W165" s="144"/>
      <c r="X165" s="144"/>
      <c r="Y165" s="144"/>
      <c r="Z165" s="144"/>
      <c r="AA165" s="144"/>
    </row>
    <row r="166" spans="1:27" s="175" customFormat="1" ht="15" customHeight="1" thickTop="1" thickBot="1" x14ac:dyDescent="0.3">
      <c r="A166" s="152"/>
      <c r="B166" s="130"/>
      <c r="C166" s="131"/>
      <c r="D166" s="132"/>
      <c r="E166" s="132"/>
      <c r="F166" s="133"/>
      <c r="G166" s="133"/>
      <c r="H166" s="133"/>
      <c r="I166" s="133"/>
      <c r="J166" s="171"/>
      <c r="K166" s="171"/>
      <c r="L166" s="232"/>
      <c r="M166" s="173"/>
      <c r="N166" s="173"/>
      <c r="O166" s="173"/>
      <c r="P166" s="173"/>
      <c r="Q166" s="173"/>
      <c r="R166" s="174"/>
      <c r="S166" s="174"/>
      <c r="T166" s="174"/>
      <c r="U166" s="174"/>
      <c r="V166" s="174"/>
      <c r="W166" s="174"/>
      <c r="X166" s="174"/>
      <c r="Y166" s="174"/>
      <c r="Z166" s="174"/>
      <c r="AA166" s="174"/>
    </row>
    <row r="167" spans="1:27" s="145" customFormat="1" ht="15" customHeight="1" thickTop="1" thickBot="1" x14ac:dyDescent="0.3">
      <c r="A167" s="142"/>
      <c r="B167" s="437" t="s">
        <v>63</v>
      </c>
      <c r="C167" s="438"/>
      <c r="D167" s="438"/>
      <c r="E167" s="438"/>
      <c r="F167" s="438"/>
      <c r="G167" s="438"/>
      <c r="H167" s="438"/>
      <c r="I167" s="652"/>
      <c r="J167" s="163"/>
      <c r="K167" s="163"/>
      <c r="L167" s="232"/>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46"/>
      <c r="B168" s="719"/>
      <c r="C168" s="720"/>
      <c r="D168" s="720"/>
      <c r="E168" s="720"/>
      <c r="F168" s="720"/>
      <c r="G168" s="720"/>
      <c r="H168" s="720"/>
      <c r="I168" s="721"/>
      <c r="J168" s="157"/>
      <c r="K168" s="157"/>
      <c r="L168" s="232"/>
      <c r="M168" s="143"/>
      <c r="N168" s="143"/>
      <c r="O168" s="143"/>
      <c r="P168" s="143"/>
      <c r="Q168" s="143"/>
      <c r="R168" s="144"/>
      <c r="S168" s="144"/>
      <c r="T168" s="144"/>
      <c r="U168" s="144"/>
      <c r="V168" s="144"/>
      <c r="W168" s="144"/>
      <c r="X168" s="144"/>
      <c r="Y168" s="144"/>
      <c r="Z168" s="144"/>
      <c r="AA168" s="144"/>
    </row>
    <row r="169" spans="1:27" s="145" customFormat="1" ht="26.25" customHeight="1" thickTop="1" thickBot="1" x14ac:dyDescent="0.3">
      <c r="A169" s="167"/>
      <c r="B169" s="714"/>
      <c r="C169" s="715"/>
      <c r="D169" s="715"/>
      <c r="E169" s="715"/>
      <c r="F169" s="716"/>
      <c r="G169" s="194" t="s">
        <v>64</v>
      </c>
      <c r="H169" s="303" t="s">
        <v>7</v>
      </c>
      <c r="I169" s="195" t="s">
        <v>8</v>
      </c>
      <c r="J169" s="163"/>
      <c r="K169" s="163"/>
      <c r="L169" s="238"/>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711" t="s">
        <v>72</v>
      </c>
      <c r="C170" s="712"/>
      <c r="D170" s="712"/>
      <c r="E170" s="717"/>
      <c r="F170" s="718"/>
      <c r="G170" s="125">
        <f>G47+G81+G135+G150+G165</f>
        <v>0</v>
      </c>
      <c r="H170" s="125">
        <f>H47+H81+H135+H150+H165</f>
        <v>0</v>
      </c>
      <c r="I170" s="121">
        <f>I47+I81+I135+I150+I165</f>
        <v>0</v>
      </c>
      <c r="J170" s="163"/>
      <c r="K170" s="163"/>
      <c r="L170" s="238"/>
      <c r="M170" s="143"/>
      <c r="N170" s="143"/>
      <c r="O170" s="143"/>
      <c r="P170" s="143"/>
      <c r="Q170" s="143"/>
      <c r="R170" s="144"/>
      <c r="S170" s="144"/>
      <c r="T170" s="144"/>
      <c r="U170" s="144"/>
      <c r="V170" s="144"/>
      <c r="W170" s="144"/>
      <c r="X170" s="144"/>
      <c r="Y170" s="144"/>
      <c r="Z170" s="144"/>
      <c r="AA170" s="144"/>
    </row>
    <row r="171" spans="1:27" s="145" customFormat="1" ht="24" customHeight="1" thickTop="1" thickBot="1" x14ac:dyDescent="0.3">
      <c r="A171" s="167"/>
      <c r="B171" s="713" t="s">
        <v>82</v>
      </c>
      <c r="C171" s="712"/>
      <c r="D171" s="712"/>
      <c r="E171" s="336"/>
      <c r="F171" s="135" t="s">
        <v>124</v>
      </c>
      <c r="G171" s="126">
        <f>H171</f>
        <v>0</v>
      </c>
      <c r="H171" s="126">
        <f>(H170-H165)*E171/100</f>
        <v>0</v>
      </c>
      <c r="I171" s="127"/>
      <c r="J171" s="163"/>
      <c r="K171" s="163"/>
      <c r="L171" s="232"/>
      <c r="M171" s="143"/>
      <c r="N171" s="143"/>
      <c r="O171" s="143"/>
      <c r="P171" s="143"/>
      <c r="Q171" s="143"/>
      <c r="R171" s="144"/>
      <c r="S171" s="144"/>
      <c r="T171" s="144"/>
      <c r="U171" s="144"/>
      <c r="V171" s="144"/>
      <c r="W171" s="144"/>
      <c r="X171" s="144"/>
      <c r="Y171" s="144"/>
      <c r="Z171" s="144"/>
      <c r="AA171" s="144"/>
    </row>
    <row r="172" spans="1:27" s="145" customFormat="1" ht="24" customHeight="1" thickTop="1" thickBot="1" x14ac:dyDescent="0.3">
      <c r="A172" s="167"/>
      <c r="B172" s="711" t="s">
        <v>75</v>
      </c>
      <c r="C172" s="712"/>
      <c r="D172" s="712"/>
      <c r="E172" s="337"/>
      <c r="F172" s="242" t="s">
        <v>124</v>
      </c>
      <c r="G172" s="125">
        <f>(G81-G80)*E172/100</f>
        <v>0</v>
      </c>
      <c r="H172" s="187"/>
      <c r="I172" s="121">
        <f>G172</f>
        <v>0</v>
      </c>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640"/>
      <c r="C173" s="641"/>
      <c r="D173" s="641"/>
      <c r="E173" s="641"/>
      <c r="F173" s="642"/>
      <c r="G173" s="196">
        <f>G170+G171+G172</f>
        <v>0</v>
      </c>
      <c r="H173" s="196">
        <f>H170+H171</f>
        <v>0</v>
      </c>
      <c r="I173" s="197">
        <f>I170+I172</f>
        <v>0</v>
      </c>
      <c r="J173" s="163"/>
      <c r="K173" s="163"/>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52"/>
      <c r="B174" s="136"/>
      <c r="C174" s="137"/>
      <c r="D174" s="138"/>
      <c r="E174" s="138"/>
      <c r="F174" s="139"/>
      <c r="G174" s="139"/>
      <c r="H174" s="140"/>
      <c r="I174" s="139"/>
      <c r="J174" s="163"/>
      <c r="K174" s="163"/>
      <c r="L174" s="232"/>
      <c r="M174" s="143"/>
      <c r="N174" s="143"/>
      <c r="O174" s="143"/>
      <c r="P174" s="143"/>
      <c r="Q174" s="143"/>
      <c r="R174" s="144"/>
      <c r="S174" s="144"/>
      <c r="T174" s="144"/>
      <c r="U174" s="144"/>
      <c r="V174" s="144"/>
      <c r="W174" s="144"/>
      <c r="X174" s="144"/>
      <c r="Y174" s="144"/>
      <c r="Z174" s="144"/>
      <c r="AA174" s="144"/>
    </row>
    <row r="175" spans="1:27" s="321" customFormat="1" ht="15" customHeight="1" thickTop="1" thickBot="1" x14ac:dyDescent="0.3">
      <c r="A175" s="142"/>
      <c r="B175" s="437" t="s">
        <v>160</v>
      </c>
      <c r="C175" s="438"/>
      <c r="D175" s="438"/>
      <c r="E175" s="438"/>
      <c r="F175" s="438"/>
      <c r="G175" s="438"/>
      <c r="H175" s="438"/>
      <c r="I175" s="652"/>
      <c r="J175" s="163"/>
      <c r="K175" s="163"/>
      <c r="L175" s="23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46"/>
      <c r="B176" s="141"/>
      <c r="C176" s="137"/>
      <c r="D176" s="138"/>
      <c r="E176" s="138"/>
      <c r="F176" s="139"/>
      <c r="G176" s="139"/>
      <c r="H176" s="139"/>
      <c r="I176" s="139"/>
      <c r="J176" s="163"/>
      <c r="K176" s="163"/>
      <c r="L176" s="23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77"/>
      <c r="B177" s="648" t="s">
        <v>65</v>
      </c>
      <c r="C177" s="649"/>
      <c r="D177" s="646" t="s">
        <v>66</v>
      </c>
      <c r="E177" s="647"/>
      <c r="F177" s="647"/>
      <c r="G177" s="647"/>
      <c r="H177" s="115" t="s">
        <v>67</v>
      </c>
      <c r="I177" s="198" t="s">
        <v>44</v>
      </c>
      <c r="J177" s="163"/>
      <c r="K177" s="163"/>
      <c r="L177" s="23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v>1</v>
      </c>
      <c r="C178" s="122"/>
      <c r="D178" s="632"/>
      <c r="E178" s="633"/>
      <c r="F178" s="633"/>
      <c r="G178" s="633"/>
      <c r="H178" s="335"/>
      <c r="I178" s="338"/>
      <c r="J178" s="163"/>
      <c r="K178" s="163"/>
      <c r="L178" s="23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199">
        <v>2</v>
      </c>
      <c r="C179" s="122"/>
      <c r="D179" s="632"/>
      <c r="E179" s="633"/>
      <c r="F179" s="633"/>
      <c r="G179" s="633"/>
      <c r="H179" s="335"/>
      <c r="I179" s="338"/>
      <c r="J179" s="163"/>
      <c r="K179" s="163"/>
      <c r="L179" s="23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67"/>
      <c r="B180" s="199">
        <v>3</v>
      </c>
      <c r="C180" s="122" t="s">
        <v>46</v>
      </c>
      <c r="D180" s="632" t="s">
        <v>46</v>
      </c>
      <c r="E180" s="632"/>
      <c r="F180" s="632"/>
      <c r="G180" s="632"/>
      <c r="H180" s="335" t="s">
        <v>46</v>
      </c>
      <c r="I180" s="338" t="s">
        <v>46</v>
      </c>
      <c r="J180" s="163"/>
      <c r="K180" s="163"/>
      <c r="L180" s="23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67"/>
      <c r="B181" s="199">
        <v>4</v>
      </c>
      <c r="C181" s="122" t="s">
        <v>46</v>
      </c>
      <c r="D181" s="632" t="s">
        <v>46</v>
      </c>
      <c r="E181" s="632"/>
      <c r="F181" s="632"/>
      <c r="G181" s="632"/>
      <c r="H181" s="335" t="s">
        <v>46</v>
      </c>
      <c r="I181" s="338" t="s">
        <v>46</v>
      </c>
      <c r="J181" s="163"/>
      <c r="K181" s="163"/>
      <c r="L181" s="23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67"/>
      <c r="B182" s="199">
        <v>5</v>
      </c>
      <c r="C182" s="122" t="s">
        <v>46</v>
      </c>
      <c r="D182" s="632" t="s">
        <v>46</v>
      </c>
      <c r="E182" s="632"/>
      <c r="F182" s="632"/>
      <c r="G182" s="632"/>
      <c r="H182" s="335" t="s">
        <v>46</v>
      </c>
      <c r="I182" s="338" t="s">
        <v>46</v>
      </c>
      <c r="J182" s="163"/>
      <c r="K182" s="163"/>
      <c r="L182" s="232"/>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67"/>
      <c r="B183" s="199">
        <v>6</v>
      </c>
      <c r="C183" s="122" t="s">
        <v>46</v>
      </c>
      <c r="D183" s="632" t="s">
        <v>46</v>
      </c>
      <c r="E183" s="633"/>
      <c r="F183" s="633"/>
      <c r="G183" s="633"/>
      <c r="H183" s="335" t="s">
        <v>46</v>
      </c>
      <c r="I183" s="338" t="s">
        <v>46</v>
      </c>
      <c r="J183" s="163"/>
      <c r="K183" s="163"/>
      <c r="L183" s="232"/>
      <c r="M183" s="143"/>
      <c r="N183" s="143"/>
      <c r="O183" s="143"/>
      <c r="P183" s="143"/>
      <c r="Q183" s="143"/>
      <c r="R183" s="144"/>
      <c r="S183" s="144"/>
      <c r="T183" s="144"/>
      <c r="U183" s="144"/>
      <c r="V183" s="144"/>
      <c r="W183" s="144"/>
      <c r="X183" s="144"/>
      <c r="Y183" s="144"/>
      <c r="Z183" s="144"/>
      <c r="AA183" s="144"/>
    </row>
    <row r="184" spans="1:27" s="145" customFormat="1" ht="15" customHeight="1" thickTop="1" thickBot="1" x14ac:dyDescent="0.3">
      <c r="A184" s="167"/>
      <c r="B184" s="199">
        <v>7</v>
      </c>
      <c r="C184" s="122" t="s">
        <v>46</v>
      </c>
      <c r="D184" s="632" t="s">
        <v>46</v>
      </c>
      <c r="E184" s="633"/>
      <c r="F184" s="633"/>
      <c r="G184" s="633"/>
      <c r="H184" s="335" t="s">
        <v>46</v>
      </c>
      <c r="I184" s="338" t="s">
        <v>46</v>
      </c>
      <c r="J184" s="163"/>
      <c r="K184" s="163"/>
      <c r="L184" s="232"/>
      <c r="M184" s="143"/>
      <c r="N184" s="143"/>
      <c r="O184" s="143"/>
      <c r="P184" s="143"/>
      <c r="Q184" s="143"/>
      <c r="R184" s="144"/>
      <c r="S184" s="144"/>
      <c r="T184" s="144"/>
      <c r="U184" s="144"/>
      <c r="V184" s="144"/>
      <c r="W184" s="144"/>
      <c r="X184" s="144"/>
      <c r="Y184" s="144"/>
      <c r="Z184" s="144"/>
      <c r="AA184" s="144"/>
    </row>
    <row r="185" spans="1:27" s="145" customFormat="1" ht="15" customHeight="1" thickTop="1" thickBot="1" x14ac:dyDescent="0.3">
      <c r="A185" s="167"/>
      <c r="B185" s="199">
        <v>8</v>
      </c>
      <c r="C185" s="122" t="s">
        <v>46</v>
      </c>
      <c r="D185" s="632" t="s">
        <v>46</v>
      </c>
      <c r="E185" s="633"/>
      <c r="F185" s="633"/>
      <c r="G185" s="633"/>
      <c r="H185" s="335" t="s">
        <v>46</v>
      </c>
      <c r="I185" s="338" t="s">
        <v>46</v>
      </c>
      <c r="J185" s="163"/>
      <c r="K185" s="163"/>
      <c r="L185" s="232"/>
      <c r="M185" s="143"/>
      <c r="N185" s="143"/>
      <c r="O185" s="143"/>
      <c r="P185" s="143"/>
      <c r="Q185" s="143"/>
      <c r="R185" s="144"/>
      <c r="S185" s="144"/>
      <c r="T185" s="144"/>
      <c r="U185" s="144"/>
      <c r="V185" s="144"/>
      <c r="W185" s="144"/>
      <c r="X185" s="144"/>
      <c r="Y185" s="144"/>
      <c r="Z185" s="144"/>
      <c r="AA185" s="144"/>
    </row>
    <row r="186" spans="1:27" s="145" customFormat="1" ht="15" customHeight="1" thickTop="1" thickBot="1" x14ac:dyDescent="0.3">
      <c r="A186" s="167"/>
      <c r="B186" s="640" t="s">
        <v>68</v>
      </c>
      <c r="C186" s="641"/>
      <c r="D186" s="641"/>
      <c r="E186" s="641"/>
      <c r="F186" s="641"/>
      <c r="G186" s="642"/>
      <c r="H186" s="169">
        <f>SUM(H178:H185)</f>
        <v>0</v>
      </c>
      <c r="I186" s="200">
        <f>SUM(I178:I185)</f>
        <v>0</v>
      </c>
      <c r="J186" s="163"/>
      <c r="K186" s="163"/>
      <c r="L186" s="232"/>
      <c r="M186" s="143"/>
      <c r="N186" s="143"/>
      <c r="O186" s="143"/>
      <c r="P186" s="143"/>
      <c r="Q186" s="143"/>
      <c r="R186" s="144"/>
      <c r="S186" s="144"/>
      <c r="T186" s="144"/>
      <c r="U186" s="144"/>
      <c r="V186" s="144"/>
      <c r="W186" s="144"/>
      <c r="X186" s="144"/>
      <c r="Y186" s="144"/>
      <c r="Z186" s="144"/>
      <c r="AA186" s="144"/>
    </row>
    <row r="187" spans="1:27" s="145" customFormat="1" ht="15" customHeight="1" thickTop="1" thickBot="1" x14ac:dyDescent="0.3">
      <c r="A187" s="152"/>
      <c r="B187" s="141"/>
      <c r="C187" s="139"/>
      <c r="D187" s="139"/>
      <c r="E187" s="139"/>
      <c r="F187" s="139"/>
      <c r="G187" s="139"/>
      <c r="H187" s="139"/>
      <c r="I187" s="139"/>
      <c r="J187" s="157"/>
      <c r="K187" s="157"/>
      <c r="L187" s="232"/>
      <c r="M187" s="143"/>
      <c r="N187" s="143"/>
      <c r="O187" s="143"/>
      <c r="P187" s="143"/>
      <c r="Q187" s="143"/>
      <c r="R187" s="144"/>
      <c r="S187" s="144"/>
      <c r="T187" s="144"/>
      <c r="U187" s="144"/>
      <c r="V187" s="144"/>
      <c r="W187" s="144"/>
      <c r="X187" s="144"/>
      <c r="Y187" s="144"/>
      <c r="Z187" s="144"/>
      <c r="AA187" s="144"/>
    </row>
    <row r="188" spans="1:27" s="145" customFormat="1" ht="15" customHeight="1" thickTop="1" thickBot="1" x14ac:dyDescent="0.3">
      <c r="A188" s="142"/>
      <c r="B188" s="437" t="s">
        <v>69</v>
      </c>
      <c r="C188" s="438"/>
      <c r="D188" s="438"/>
      <c r="E188" s="438"/>
      <c r="F188" s="438"/>
      <c r="G188" s="438"/>
      <c r="H188" s="438"/>
      <c r="I188" s="652"/>
      <c r="J188" s="163"/>
      <c r="K188" s="163"/>
      <c r="L188" s="202"/>
      <c r="M188" s="143"/>
      <c r="N188" s="143"/>
      <c r="O188" s="143"/>
      <c r="P188" s="143"/>
      <c r="Q188" s="143"/>
      <c r="R188" s="144"/>
      <c r="S188" s="144"/>
      <c r="T188" s="144"/>
      <c r="U188" s="144"/>
      <c r="V188" s="144"/>
      <c r="W188" s="144"/>
      <c r="X188" s="144"/>
      <c r="Y188" s="144"/>
      <c r="Z188" s="144"/>
      <c r="AA188" s="144"/>
    </row>
    <row r="189" spans="1:27" s="145" customFormat="1" ht="15" customHeight="1" thickTop="1" thickBot="1" x14ac:dyDescent="0.3">
      <c r="A189" s="146"/>
      <c r="B189" s="150"/>
      <c r="C189" s="150"/>
      <c r="D189" s="150"/>
      <c r="E189" s="150"/>
      <c r="F189" s="150"/>
      <c r="G189" s="150"/>
      <c r="H189" s="150"/>
      <c r="I189" s="137"/>
      <c r="J189" s="157"/>
      <c r="K189" s="157"/>
      <c r="L189" s="202"/>
      <c r="M189" s="143"/>
      <c r="N189" s="143"/>
      <c r="O189" s="143"/>
      <c r="P189" s="143"/>
      <c r="Q189" s="143"/>
      <c r="R189" s="144"/>
      <c r="S189" s="144"/>
      <c r="T189" s="144"/>
      <c r="U189" s="144"/>
      <c r="V189" s="144"/>
      <c r="W189" s="144"/>
      <c r="X189" s="144"/>
      <c r="Y189" s="144"/>
      <c r="Z189" s="144"/>
      <c r="AA189" s="144"/>
    </row>
    <row r="190" spans="1:27" s="145" customFormat="1" ht="15" customHeight="1" thickTop="1" thickBot="1" x14ac:dyDescent="0.3">
      <c r="A190" s="179"/>
      <c r="B190" s="439"/>
      <c r="C190" s="440"/>
      <c r="D190" s="440"/>
      <c r="E190" s="440"/>
      <c r="F190" s="440"/>
      <c r="G190" s="440"/>
      <c r="H190" s="440"/>
      <c r="I190" s="441"/>
      <c r="J190" s="163"/>
      <c r="K190" s="163"/>
      <c r="L190" s="202"/>
      <c r="M190" s="143"/>
      <c r="N190" s="143"/>
      <c r="O190" s="143"/>
      <c r="P190" s="143"/>
      <c r="Q190" s="143"/>
      <c r="R190" s="144"/>
      <c r="S190" s="144"/>
      <c r="T190" s="144"/>
      <c r="U190" s="144"/>
      <c r="V190" s="144"/>
      <c r="W190" s="144"/>
      <c r="X190" s="144"/>
      <c r="Y190" s="144"/>
      <c r="Z190" s="144"/>
      <c r="AA190" s="144"/>
    </row>
    <row r="191" spans="1:27" s="145" customFormat="1" ht="15" customHeight="1" thickTop="1" thickBot="1" x14ac:dyDescent="0.3">
      <c r="A191" s="179"/>
      <c r="B191" s="669"/>
      <c r="C191" s="670"/>
      <c r="D191" s="670"/>
      <c r="E191" s="670"/>
      <c r="F191" s="670"/>
      <c r="G191" s="670"/>
      <c r="H191" s="670"/>
      <c r="I191" s="671"/>
      <c r="J191" s="163"/>
      <c r="K191" s="163"/>
      <c r="L191" s="202"/>
      <c r="M191" s="143"/>
      <c r="N191" s="143"/>
      <c r="O191" s="143"/>
      <c r="P191" s="143"/>
      <c r="Q191" s="143"/>
      <c r="R191" s="144"/>
      <c r="S191" s="144"/>
      <c r="T191" s="144"/>
      <c r="U191" s="144"/>
      <c r="V191" s="144"/>
      <c r="W191" s="144"/>
      <c r="X191" s="144"/>
      <c r="Y191" s="144"/>
      <c r="Z191" s="144"/>
      <c r="AA191" s="144"/>
    </row>
    <row r="192" spans="1:27" s="145" customFormat="1" ht="15" customHeight="1" thickTop="1" thickBot="1" x14ac:dyDescent="0.3">
      <c r="A192" s="179"/>
      <c r="B192" s="669"/>
      <c r="C192" s="670"/>
      <c r="D192" s="670"/>
      <c r="E192" s="670"/>
      <c r="F192" s="670"/>
      <c r="G192" s="670"/>
      <c r="H192" s="670"/>
      <c r="I192" s="671"/>
      <c r="J192" s="163"/>
      <c r="K192" s="163"/>
      <c r="L192" s="202"/>
      <c r="M192" s="143"/>
      <c r="N192" s="143"/>
      <c r="O192" s="143"/>
      <c r="P192" s="143"/>
      <c r="Q192" s="143"/>
      <c r="R192" s="144"/>
      <c r="S192" s="144"/>
      <c r="T192" s="144"/>
      <c r="U192" s="144"/>
      <c r="V192" s="144"/>
      <c r="W192" s="144"/>
      <c r="X192" s="144"/>
      <c r="Y192" s="144"/>
      <c r="Z192" s="144"/>
      <c r="AA192" s="144"/>
    </row>
    <row r="193" spans="1:27" s="145" customFormat="1" ht="15" customHeight="1" thickTop="1" thickBot="1" x14ac:dyDescent="0.3">
      <c r="A193" s="179"/>
      <c r="B193" s="669"/>
      <c r="C193" s="670"/>
      <c r="D193" s="670"/>
      <c r="E193" s="670"/>
      <c r="F193" s="670"/>
      <c r="G193" s="670"/>
      <c r="H193" s="670"/>
      <c r="I193" s="671"/>
      <c r="J193" s="163"/>
      <c r="K193" s="163"/>
      <c r="L193" s="202"/>
      <c r="M193" s="143"/>
      <c r="N193" s="143"/>
      <c r="O193" s="143"/>
      <c r="P193" s="143"/>
      <c r="Q193" s="143"/>
      <c r="R193" s="144"/>
      <c r="S193" s="144"/>
      <c r="T193" s="144"/>
      <c r="U193" s="144"/>
      <c r="V193" s="144"/>
      <c r="W193" s="144"/>
      <c r="X193" s="144"/>
      <c r="Y193" s="144"/>
      <c r="Z193" s="144"/>
      <c r="AA193" s="144"/>
    </row>
    <row r="194" spans="1:27" s="145" customFormat="1" ht="15" customHeight="1" thickTop="1" thickBot="1" x14ac:dyDescent="0.3">
      <c r="A194" s="179"/>
      <c r="B194" s="669"/>
      <c r="C194" s="670"/>
      <c r="D194" s="670"/>
      <c r="E194" s="670"/>
      <c r="F194" s="670"/>
      <c r="G194" s="670"/>
      <c r="H194" s="670"/>
      <c r="I194" s="671"/>
      <c r="J194" s="163"/>
      <c r="K194" s="163"/>
      <c r="L194" s="202"/>
      <c r="M194" s="143"/>
      <c r="N194" s="143"/>
      <c r="O194" s="143"/>
      <c r="P194" s="143"/>
      <c r="Q194" s="143"/>
      <c r="R194" s="144"/>
      <c r="S194" s="144"/>
      <c r="T194" s="144"/>
      <c r="U194" s="144"/>
      <c r="V194" s="144"/>
      <c r="W194" s="144"/>
      <c r="X194" s="144"/>
      <c r="Y194" s="144"/>
      <c r="Z194" s="144"/>
      <c r="AA194" s="144"/>
    </row>
    <row r="195" spans="1:27" s="145" customFormat="1" ht="15" customHeight="1" thickTop="1" thickBot="1" x14ac:dyDescent="0.3">
      <c r="A195" s="179"/>
      <c r="B195" s="669"/>
      <c r="C195" s="670"/>
      <c r="D195" s="670"/>
      <c r="E195" s="670"/>
      <c r="F195" s="670"/>
      <c r="G195" s="670"/>
      <c r="H195" s="670"/>
      <c r="I195" s="671"/>
      <c r="J195" s="163"/>
      <c r="K195" s="163"/>
      <c r="L195" s="202"/>
      <c r="M195" s="143"/>
      <c r="N195" s="143"/>
      <c r="O195" s="143"/>
      <c r="P195" s="143"/>
      <c r="Q195" s="143"/>
      <c r="R195" s="144"/>
      <c r="S195" s="144"/>
      <c r="T195" s="144"/>
      <c r="U195" s="144"/>
      <c r="V195" s="144"/>
      <c r="W195" s="144"/>
      <c r="X195" s="144"/>
      <c r="Y195" s="144"/>
      <c r="Z195" s="144"/>
      <c r="AA195" s="144"/>
    </row>
    <row r="196" spans="1:27" s="145" customFormat="1" ht="15" customHeight="1" thickTop="1" thickBot="1" x14ac:dyDescent="0.3">
      <c r="A196" s="179"/>
      <c r="B196" s="672"/>
      <c r="C196" s="673"/>
      <c r="D196" s="673"/>
      <c r="E196" s="673"/>
      <c r="F196" s="673"/>
      <c r="G196" s="673"/>
      <c r="H196" s="673"/>
      <c r="I196" s="674"/>
      <c r="J196" s="163"/>
      <c r="K196" s="163"/>
      <c r="L196" s="239"/>
      <c r="M196" s="143"/>
      <c r="N196" s="143"/>
      <c r="O196" s="143"/>
      <c r="P196" s="143"/>
      <c r="Q196" s="143"/>
      <c r="R196" s="144"/>
      <c r="S196" s="144"/>
      <c r="T196" s="144"/>
      <c r="U196" s="144"/>
      <c r="V196" s="144"/>
      <c r="W196" s="144"/>
      <c r="X196" s="144"/>
      <c r="Y196" s="144"/>
      <c r="Z196" s="144"/>
      <c r="AA196" s="144"/>
    </row>
    <row r="197" spans="1:27" ht="25.05" customHeight="1" thickTop="1" thickBot="1" x14ac:dyDescent="0.25">
      <c r="A197" s="188"/>
      <c r="B197" s="628" t="s">
        <v>70</v>
      </c>
      <c r="C197" s="629"/>
      <c r="D197" s="629"/>
      <c r="E197" s="629"/>
      <c r="F197" s="629"/>
      <c r="G197" s="629"/>
      <c r="H197" s="629"/>
      <c r="I197" s="629"/>
      <c r="J197" s="189"/>
      <c r="K197" s="189"/>
      <c r="L197" s="239"/>
      <c r="M197" s="25"/>
      <c r="N197" s="25"/>
      <c r="O197" s="25"/>
      <c r="P197" s="25"/>
      <c r="Q197" s="25"/>
      <c r="R197" s="63"/>
      <c r="S197" s="63"/>
      <c r="T197" s="63"/>
      <c r="U197" s="63"/>
      <c r="V197" s="63"/>
      <c r="W197" s="63"/>
      <c r="X197" s="63"/>
      <c r="Y197" s="63"/>
      <c r="Z197" s="63"/>
      <c r="AA197" s="63"/>
    </row>
    <row r="198" spans="1:27" ht="25.05" customHeight="1" thickTop="1" thickBot="1" x14ac:dyDescent="0.25">
      <c r="A198" s="188"/>
      <c r="B198" s="630"/>
      <c r="C198" s="631"/>
      <c r="D198" s="631"/>
      <c r="E198" s="631"/>
      <c r="F198" s="631"/>
      <c r="G198" s="631"/>
      <c r="H198" s="631"/>
      <c r="I198" s="631"/>
      <c r="J198" s="189"/>
      <c r="K198" s="189"/>
      <c r="L198" s="239"/>
      <c r="M198" s="25"/>
      <c r="N198" s="25"/>
      <c r="O198" s="25"/>
      <c r="P198" s="25"/>
      <c r="Q198" s="25"/>
      <c r="R198" s="63"/>
      <c r="S198" s="63"/>
      <c r="T198" s="63"/>
      <c r="U198" s="63"/>
      <c r="V198" s="63"/>
      <c r="W198" s="63"/>
      <c r="X198" s="63"/>
      <c r="Y198" s="63"/>
      <c r="Z198" s="63"/>
      <c r="AA198" s="63"/>
    </row>
    <row r="199" spans="1:27" ht="25.05" customHeight="1" thickTop="1" thickBot="1" x14ac:dyDescent="0.25">
      <c r="A199" s="191"/>
      <c r="B199" s="630"/>
      <c r="C199" s="629"/>
      <c r="D199" s="629"/>
      <c r="E199" s="629"/>
      <c r="F199" s="629"/>
      <c r="G199" s="629"/>
      <c r="H199" s="629"/>
      <c r="I199" s="629"/>
      <c r="J199" s="189"/>
      <c r="K199" s="189"/>
      <c r="M199" s="25"/>
      <c r="N199" s="25"/>
      <c r="O199" s="25"/>
      <c r="P199" s="25"/>
      <c r="Q199" s="25"/>
      <c r="R199" s="63"/>
      <c r="S199" s="63"/>
      <c r="T199" s="63"/>
      <c r="U199" s="63"/>
      <c r="V199" s="63"/>
      <c r="W199" s="63"/>
      <c r="X199" s="63"/>
      <c r="Y199" s="63"/>
      <c r="Z199" s="63"/>
      <c r="AA199" s="63"/>
    </row>
    <row r="200" spans="1:27" ht="30.75" customHeight="1" thickTop="1" thickBot="1" x14ac:dyDescent="0.25">
      <c r="A200" s="142"/>
      <c r="B200" s="437" t="s">
        <v>155</v>
      </c>
      <c r="C200" s="438"/>
      <c r="D200" s="438"/>
      <c r="E200" s="438"/>
      <c r="F200" s="438"/>
      <c r="G200" s="438"/>
      <c r="H200" s="438"/>
      <c r="I200" s="652"/>
      <c r="J200" s="163"/>
      <c r="K200" s="192"/>
      <c r="M200" s="63"/>
      <c r="N200" s="63"/>
      <c r="O200" s="63"/>
      <c r="P200" s="63"/>
      <c r="Q200" s="63"/>
      <c r="R200" s="63"/>
      <c r="S200" s="63"/>
      <c r="T200" s="63"/>
      <c r="U200" s="63"/>
      <c r="V200" s="63"/>
      <c r="W200" s="63"/>
      <c r="X200" s="63"/>
      <c r="Y200" s="63"/>
      <c r="Z200" s="63"/>
      <c r="AA200" s="63"/>
    </row>
    <row r="201" spans="1:27" ht="12" customHeight="1" thickTop="1" thickBot="1" x14ac:dyDescent="0.25">
      <c r="A201" s="152"/>
      <c r="B201" s="152"/>
      <c r="C201" s="159"/>
      <c r="D201" s="159"/>
      <c r="E201" s="306"/>
      <c r="F201" s="152"/>
      <c r="G201" s="152"/>
      <c r="H201" s="152"/>
      <c r="I201" s="152"/>
      <c r="J201" s="152"/>
      <c r="K201" s="192"/>
      <c r="M201" s="63"/>
      <c r="N201" s="63"/>
      <c r="O201" s="63"/>
      <c r="P201" s="63"/>
      <c r="Q201" s="63"/>
      <c r="R201" s="63"/>
      <c r="S201" s="63"/>
      <c r="T201" s="63"/>
      <c r="U201" s="63"/>
      <c r="V201" s="63"/>
      <c r="W201" s="63"/>
      <c r="X201" s="63"/>
      <c r="Y201" s="63"/>
      <c r="Z201" s="63"/>
      <c r="AA201" s="63"/>
    </row>
    <row r="202" spans="1:27" ht="13.2" thickTop="1" thickBot="1" x14ac:dyDescent="0.25">
      <c r="A202" s="152"/>
      <c r="B202" s="307"/>
      <c r="C202" s="458" t="s">
        <v>143</v>
      </c>
      <c r="D202" s="460"/>
      <c r="E202" s="308"/>
      <c r="F202" s="653" t="s">
        <v>144</v>
      </c>
      <c r="G202" s="654"/>
      <c r="H202" s="654"/>
      <c r="I202" s="655"/>
      <c r="J202" s="152"/>
      <c r="K202" s="192"/>
      <c r="M202" s="63"/>
      <c r="N202" s="63"/>
      <c r="O202" s="63"/>
      <c r="P202" s="63"/>
      <c r="Q202" s="63"/>
      <c r="R202" s="63"/>
      <c r="S202" s="63"/>
      <c r="T202" s="63"/>
      <c r="U202" s="63"/>
      <c r="V202" s="63"/>
      <c r="W202" s="63"/>
      <c r="X202" s="63"/>
      <c r="Y202" s="63"/>
      <c r="Z202" s="63"/>
      <c r="AA202" s="63"/>
    </row>
    <row r="203" spans="1:27" ht="13.2" thickTop="1" thickBot="1" x14ac:dyDescent="0.25">
      <c r="A203" s="152"/>
      <c r="B203" s="307"/>
      <c r="C203" s="309" t="s">
        <v>3</v>
      </c>
      <c r="D203" s="310" t="s">
        <v>2</v>
      </c>
      <c r="E203" s="308"/>
      <c r="F203" s="656" t="s">
        <v>3</v>
      </c>
      <c r="G203" s="657"/>
      <c r="H203" s="658" t="s">
        <v>2</v>
      </c>
      <c r="I203" s="659"/>
      <c r="J203" s="152"/>
      <c r="K203" s="192"/>
      <c r="M203" s="63"/>
      <c r="N203" s="63"/>
      <c r="O203" s="63"/>
      <c r="P203" s="63"/>
      <c r="Q203" s="63"/>
      <c r="R203" s="63"/>
      <c r="S203" s="63"/>
      <c r="T203" s="63"/>
      <c r="U203" s="63"/>
      <c r="V203" s="63"/>
      <c r="W203" s="63"/>
      <c r="X203" s="63"/>
      <c r="Y203" s="63"/>
      <c r="Z203" s="63"/>
      <c r="AA203" s="63"/>
    </row>
    <row r="204" spans="1:27" ht="22.5" customHeight="1" thickTop="1" thickBot="1" x14ac:dyDescent="0.25">
      <c r="A204" s="152"/>
      <c r="B204" s="311"/>
      <c r="C204" s="368" t="str">
        <f>IF(VoletGeneral!C18="","",VoletGeneral!C18)</f>
        <v/>
      </c>
      <c r="D204" s="369" t="str">
        <f>IF(VoletGeneral!C17="","",VoletGeneral!C17)</f>
        <v/>
      </c>
      <c r="E204" s="308"/>
      <c r="F204" s="660" t="str">
        <f>IF(D$16="","",D$16)</f>
        <v/>
      </c>
      <c r="G204" s="661"/>
      <c r="H204" s="662" t="str">
        <f>IF(D$15="","",D$15)</f>
        <v/>
      </c>
      <c r="I204" s="663"/>
      <c r="J204" s="312"/>
      <c r="K204" s="192"/>
      <c r="M204" s="63"/>
      <c r="N204" s="63"/>
      <c r="O204" s="63"/>
      <c r="P204" s="63"/>
      <c r="Q204" s="63"/>
      <c r="R204" s="63"/>
      <c r="S204" s="63"/>
      <c r="T204" s="63"/>
      <c r="U204" s="63"/>
      <c r="V204" s="63"/>
      <c r="W204" s="63"/>
      <c r="X204" s="63"/>
      <c r="Y204" s="63"/>
      <c r="Z204" s="63"/>
      <c r="AA204" s="63"/>
    </row>
    <row r="205" spans="1:27" ht="13.2" thickTop="1" thickBot="1" x14ac:dyDescent="0.25">
      <c r="A205" s="152"/>
      <c r="B205" s="152"/>
      <c r="C205" s="141"/>
      <c r="D205" s="141"/>
      <c r="E205" s="313"/>
      <c r="F205" s="461" t="s">
        <v>34</v>
      </c>
      <c r="G205" s="462"/>
      <c r="H205" s="462"/>
      <c r="I205" s="465"/>
      <c r="J205" s="312"/>
      <c r="K205" s="192"/>
      <c r="M205" s="63"/>
      <c r="N205" s="63"/>
      <c r="O205" s="63"/>
      <c r="P205" s="63"/>
      <c r="Q205" s="63"/>
      <c r="R205" s="63"/>
      <c r="S205" s="63"/>
      <c r="T205" s="63"/>
      <c r="U205" s="63"/>
      <c r="V205" s="63"/>
      <c r="W205" s="63"/>
      <c r="X205" s="63"/>
      <c r="Y205" s="63"/>
      <c r="Z205" s="63"/>
      <c r="AA205" s="63"/>
    </row>
    <row r="206" spans="1:27" ht="13.2" thickTop="1" thickBot="1" x14ac:dyDescent="0.25">
      <c r="A206" s="152"/>
      <c r="B206" s="307"/>
      <c r="C206" s="458" t="s">
        <v>33</v>
      </c>
      <c r="D206" s="460"/>
      <c r="E206" s="314"/>
      <c r="F206" s="470" t="str">
        <f>IF(D$17="","",D$17)</f>
        <v/>
      </c>
      <c r="G206" s="471"/>
      <c r="H206" s="471"/>
      <c r="I206" s="473"/>
      <c r="J206" s="312"/>
      <c r="K206" s="192"/>
      <c r="M206" s="63"/>
      <c r="N206" s="63"/>
      <c r="O206" s="63"/>
      <c r="P206" s="63"/>
      <c r="Q206" s="63"/>
      <c r="R206" s="63"/>
      <c r="S206" s="63"/>
      <c r="T206" s="63"/>
      <c r="U206" s="63"/>
      <c r="V206" s="63"/>
      <c r="W206" s="63"/>
      <c r="X206" s="63"/>
      <c r="Y206" s="63"/>
      <c r="Z206" s="63"/>
      <c r="AA206" s="63"/>
    </row>
    <row r="207" spans="1:27" ht="13.2" thickTop="1" thickBot="1" x14ac:dyDescent="0.3">
      <c r="A207" s="152"/>
      <c r="B207" s="307"/>
      <c r="C207" s="650"/>
      <c r="D207" s="651"/>
      <c r="E207" s="314"/>
      <c r="F207" s="141"/>
      <c r="G207" s="141"/>
      <c r="H207" s="141"/>
      <c r="I207" s="141"/>
      <c r="J207" s="312"/>
      <c r="K207" s="192"/>
      <c r="M207" s="63"/>
      <c r="N207" s="63"/>
      <c r="O207" s="63"/>
      <c r="P207" s="63"/>
      <c r="Q207" s="63"/>
      <c r="R207" s="63"/>
      <c r="S207" s="63"/>
      <c r="T207" s="63"/>
      <c r="U207" s="63"/>
      <c r="V207" s="63"/>
      <c r="W207" s="63"/>
      <c r="X207" s="63"/>
      <c r="Y207" s="63"/>
      <c r="Z207" s="63"/>
      <c r="AA207" s="63"/>
    </row>
    <row r="208" spans="1:27" ht="13.2" thickTop="1" thickBot="1" x14ac:dyDescent="0.3">
      <c r="A208" s="152"/>
      <c r="B208" s="307"/>
      <c r="C208" s="664"/>
      <c r="D208" s="665"/>
      <c r="E208" s="314"/>
      <c r="F208" s="666" t="s">
        <v>145</v>
      </c>
      <c r="G208" s="666"/>
      <c r="H208" s="666"/>
      <c r="I208" s="666"/>
      <c r="J208" s="152"/>
      <c r="K208" s="192"/>
      <c r="M208" s="63"/>
      <c r="N208" s="63"/>
      <c r="O208" s="63"/>
      <c r="P208" s="63"/>
      <c r="Q208" s="63"/>
      <c r="R208" s="63"/>
      <c r="S208" s="63"/>
      <c r="T208" s="63"/>
      <c r="U208" s="63"/>
      <c r="V208" s="63"/>
      <c r="W208" s="63"/>
      <c r="X208" s="63"/>
      <c r="Y208" s="63"/>
      <c r="Z208" s="63"/>
      <c r="AA208" s="63"/>
    </row>
    <row r="209" spans="1:27" ht="13.2" thickTop="1" thickBot="1" x14ac:dyDescent="0.3">
      <c r="A209" s="152"/>
      <c r="B209" s="307"/>
      <c r="C209" s="664"/>
      <c r="D209" s="665"/>
      <c r="E209" s="308"/>
      <c r="F209" s="482"/>
      <c r="G209" s="483"/>
      <c r="H209" s="483"/>
      <c r="I209" s="484"/>
      <c r="J209" s="152"/>
      <c r="K209" s="192"/>
      <c r="M209" s="63"/>
      <c r="N209" s="63"/>
      <c r="O209" s="63"/>
      <c r="P209" s="63"/>
      <c r="Q209" s="63"/>
      <c r="R209" s="63"/>
      <c r="S209" s="63"/>
      <c r="T209" s="63"/>
      <c r="U209" s="63"/>
      <c r="V209" s="63"/>
      <c r="W209" s="63"/>
      <c r="X209" s="63"/>
      <c r="Y209" s="63"/>
      <c r="Z209" s="63"/>
      <c r="AA209" s="63"/>
    </row>
    <row r="210" spans="1:27" ht="13.2" thickTop="1" thickBot="1" x14ac:dyDescent="0.3">
      <c r="A210" s="152"/>
      <c r="B210" s="307"/>
      <c r="C210" s="664"/>
      <c r="D210" s="665"/>
      <c r="E210" s="308"/>
      <c r="F210" s="485"/>
      <c r="G210" s="486"/>
      <c r="H210" s="486"/>
      <c r="I210" s="487"/>
      <c r="J210" s="152"/>
      <c r="K210" s="192"/>
      <c r="M210" s="63"/>
      <c r="N210" s="63"/>
      <c r="O210" s="63"/>
      <c r="P210" s="63"/>
      <c r="Q210" s="63"/>
      <c r="R210" s="63"/>
      <c r="S210" s="63"/>
      <c r="T210" s="63"/>
      <c r="U210" s="63"/>
      <c r="V210" s="63"/>
      <c r="W210" s="63"/>
      <c r="X210" s="63"/>
      <c r="Y210" s="63"/>
      <c r="Z210" s="63"/>
      <c r="AA210" s="63"/>
    </row>
    <row r="211" spans="1:27" ht="13.2" thickTop="1" thickBot="1" x14ac:dyDescent="0.3">
      <c r="A211" s="152"/>
      <c r="B211" s="307"/>
      <c r="C211" s="664"/>
      <c r="D211" s="665"/>
      <c r="E211" s="308"/>
      <c r="F211" s="485"/>
      <c r="G211" s="486"/>
      <c r="H211" s="486"/>
      <c r="I211" s="487"/>
      <c r="J211" s="152"/>
      <c r="K211" s="192"/>
      <c r="M211" s="63"/>
      <c r="N211" s="63"/>
      <c r="O211" s="63"/>
      <c r="P211" s="63"/>
      <c r="Q211" s="63"/>
      <c r="R211" s="63"/>
      <c r="S211" s="63"/>
      <c r="T211" s="63"/>
      <c r="U211" s="63"/>
      <c r="V211" s="63"/>
      <c r="W211" s="63"/>
      <c r="X211" s="63"/>
      <c r="Y211" s="63"/>
      <c r="Z211" s="63"/>
      <c r="AA211" s="63"/>
    </row>
    <row r="212" spans="1:27" ht="13.2" thickTop="1" thickBot="1" x14ac:dyDescent="0.3">
      <c r="A212" s="152"/>
      <c r="B212" s="307"/>
      <c r="C212" s="664"/>
      <c r="D212" s="665"/>
      <c r="E212" s="308"/>
      <c r="F212" s="485"/>
      <c r="G212" s="486"/>
      <c r="H212" s="486"/>
      <c r="I212" s="487"/>
      <c r="J212" s="152"/>
      <c r="K212" s="192"/>
      <c r="M212" s="63"/>
      <c r="N212" s="63"/>
      <c r="O212" s="63"/>
      <c r="P212" s="63"/>
      <c r="Q212" s="63"/>
      <c r="R212" s="63"/>
      <c r="S212" s="63"/>
      <c r="T212" s="63"/>
      <c r="U212" s="63"/>
      <c r="V212" s="63"/>
      <c r="W212" s="63"/>
      <c r="X212" s="63"/>
      <c r="Y212" s="63"/>
      <c r="Z212" s="63"/>
      <c r="AA212" s="63"/>
    </row>
    <row r="213" spans="1:27" ht="13.2" thickTop="1" thickBot="1" x14ac:dyDescent="0.3">
      <c r="A213" s="152"/>
      <c r="B213" s="307"/>
      <c r="C213" s="664"/>
      <c r="D213" s="665"/>
      <c r="E213" s="308"/>
      <c r="F213" s="485"/>
      <c r="G213" s="486"/>
      <c r="H213" s="486"/>
      <c r="I213" s="487"/>
      <c r="J213" s="152"/>
      <c r="K213" s="192"/>
      <c r="M213" s="63"/>
      <c r="N213" s="63"/>
      <c r="O213" s="63"/>
      <c r="P213" s="63"/>
      <c r="Q213" s="63"/>
      <c r="R213" s="63"/>
      <c r="S213" s="63"/>
      <c r="T213" s="63"/>
      <c r="U213" s="63"/>
      <c r="V213" s="63"/>
      <c r="W213" s="63"/>
      <c r="X213" s="63"/>
      <c r="Y213" s="63"/>
      <c r="Z213" s="63"/>
      <c r="AA213" s="63"/>
    </row>
    <row r="214" spans="1:27" ht="13.2" thickTop="1" thickBot="1" x14ac:dyDescent="0.3">
      <c r="A214" s="159"/>
      <c r="B214" s="307"/>
      <c r="C214" s="667"/>
      <c r="D214" s="668"/>
      <c r="E214" s="308"/>
      <c r="F214" s="488"/>
      <c r="G214" s="489"/>
      <c r="H214" s="489"/>
      <c r="I214" s="490"/>
      <c r="J214" s="152"/>
      <c r="K214" s="192"/>
      <c r="M214" s="63"/>
      <c r="N214" s="63"/>
      <c r="O214" s="63"/>
      <c r="P214" s="63"/>
      <c r="Q214" s="63"/>
      <c r="R214" s="63"/>
      <c r="S214" s="63"/>
      <c r="T214" s="63"/>
      <c r="U214" s="63"/>
      <c r="V214" s="63"/>
      <c r="W214" s="63"/>
      <c r="X214" s="63"/>
      <c r="Y214" s="63"/>
      <c r="Z214" s="63"/>
      <c r="AA214" s="63"/>
    </row>
    <row r="215" spans="1:27" ht="12.6" thickTop="1" x14ac:dyDescent="0.2">
      <c r="A215" s="165"/>
      <c r="B215" s="165"/>
      <c r="C215" s="165"/>
      <c r="D215" s="165"/>
      <c r="E215" s="165"/>
      <c r="F215" s="165"/>
      <c r="G215" s="165"/>
      <c r="H215" s="165"/>
      <c r="I215" s="165"/>
      <c r="J215" s="165"/>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199999999999999" hidden="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199999999999999" hidden="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199999999999999" hidden="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199999999999999" hidden="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199999999999999" hidden="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199999999999999" hidden="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199999999999999" hidden="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199999999999999" hidden="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199999999999999" hidden="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199999999999999" hidden="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199999999999999" hidden="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199999999999999" hidden="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199999999999999" hidden="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199999999999999" hidden="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199999999999999" hidden="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199999999999999" hidden="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199999999999999" hidden="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199999999999999" hidden="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199999999999999" hidden="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199999999999999" hidden="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199999999999999" hidden="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199999999999999" hidden="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199999999999999" hidden="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199999999999999" hidden="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199999999999999" hidden="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199999999999999" hidden="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199999999999999" hidden="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199999999999999" hidden="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199999999999999" hidden="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199999999999999" hidden="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199999999999999" hidden="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199999999999999" hidden="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199999999999999" hidden="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199999999999999" hidden="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199999999999999" hidden="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199999999999999" hidden="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199999999999999" hidden="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199999999999999" hidden="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199999999999999" hidden="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199999999999999" hidden="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199999999999999" hidden="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199999999999999" hidden="1" x14ac:dyDescent="0.2">
      <c r="A1050" s="63"/>
      <c r="B1050" s="63"/>
      <c r="C1050" s="63"/>
      <c r="D1050" s="63"/>
      <c r="E1050" s="63"/>
      <c r="F1050" s="63"/>
      <c r="G1050" s="63"/>
      <c r="H1050" s="63"/>
      <c r="I1050" s="63"/>
      <c r="J1050" s="192"/>
      <c r="K1050" s="192"/>
      <c r="M1050" s="63"/>
      <c r="N1050" s="63"/>
      <c r="O1050" s="63"/>
      <c r="P1050" s="63"/>
      <c r="Q1050" s="63"/>
      <c r="R1050" s="63"/>
      <c r="S1050" s="63"/>
      <c r="T1050" s="63"/>
      <c r="U1050" s="63"/>
      <c r="V1050" s="63"/>
      <c r="W1050" s="63"/>
      <c r="X1050" s="63"/>
      <c r="Y1050" s="63"/>
      <c r="Z1050" s="63"/>
      <c r="AA1050" s="63"/>
    </row>
    <row r="1051" spans="1:27" ht="10.199999999999999" hidden="1" x14ac:dyDescent="0.2">
      <c r="A1051" s="63"/>
      <c r="B1051" s="63"/>
      <c r="C1051" s="63"/>
      <c r="D1051" s="63"/>
      <c r="E1051" s="63"/>
      <c r="F1051" s="63"/>
      <c r="G1051" s="63"/>
      <c r="H1051" s="63"/>
      <c r="I1051" s="63"/>
      <c r="J1051" s="192"/>
      <c r="K1051" s="192"/>
      <c r="M1051" s="63"/>
      <c r="N1051" s="63"/>
      <c r="O1051" s="63"/>
      <c r="P1051" s="63"/>
      <c r="Q1051" s="63"/>
      <c r="R1051" s="63"/>
      <c r="S1051" s="63"/>
      <c r="T1051" s="63"/>
      <c r="U1051" s="63"/>
      <c r="V1051" s="63"/>
      <c r="W1051" s="63"/>
      <c r="X1051" s="63"/>
      <c r="Y1051" s="63"/>
      <c r="Z1051" s="63"/>
      <c r="AA1051" s="63"/>
    </row>
    <row r="1052" spans="1:27" ht="10.199999999999999" hidden="1" x14ac:dyDescent="0.2">
      <c r="A1052" s="63"/>
      <c r="B1052" s="63"/>
      <c r="C1052" s="63"/>
      <c r="D1052" s="63"/>
      <c r="E1052" s="63"/>
      <c r="F1052" s="63"/>
      <c r="G1052" s="63"/>
      <c r="H1052" s="63"/>
      <c r="I1052" s="63"/>
      <c r="J1052" s="192"/>
      <c r="K1052" s="192"/>
      <c r="M1052" s="63"/>
      <c r="N1052" s="63"/>
      <c r="O1052" s="63"/>
      <c r="P1052" s="63"/>
      <c r="Q1052" s="63"/>
      <c r="R1052" s="63"/>
      <c r="S1052" s="63"/>
      <c r="T1052" s="63"/>
      <c r="U1052" s="63"/>
      <c r="V1052" s="63"/>
      <c r="W1052" s="63"/>
      <c r="X1052" s="63"/>
      <c r="Y1052" s="63"/>
      <c r="Z1052" s="63"/>
      <c r="AA1052" s="63"/>
    </row>
    <row r="1053" spans="1:27" ht="10.199999999999999" hidden="1" x14ac:dyDescent="0.2">
      <c r="A1053" s="63"/>
      <c r="B1053" s="63"/>
      <c r="C1053" s="63"/>
      <c r="D1053" s="63"/>
      <c r="E1053" s="63"/>
      <c r="F1053" s="63"/>
      <c r="G1053" s="63"/>
      <c r="H1053" s="63"/>
      <c r="I1053" s="63"/>
      <c r="J1053" s="192"/>
      <c r="K1053" s="192"/>
      <c r="M1053" s="63"/>
      <c r="N1053" s="63"/>
      <c r="O1053" s="63"/>
      <c r="P1053" s="63"/>
      <c r="Q1053" s="63"/>
      <c r="R1053" s="63"/>
      <c r="S1053" s="63"/>
      <c r="T1053" s="63"/>
      <c r="U1053" s="63"/>
      <c r="V1053" s="63"/>
      <c r="W1053" s="63"/>
      <c r="X1053" s="63"/>
      <c r="Y1053" s="63"/>
      <c r="Z1053" s="63"/>
      <c r="AA1053" s="63"/>
    </row>
    <row r="1054" spans="1:27" ht="10.199999999999999" hidden="1" x14ac:dyDescent="0.2">
      <c r="A1054" s="63"/>
      <c r="B1054" s="63"/>
      <c r="C1054" s="63"/>
      <c r="D1054" s="63"/>
      <c r="E1054" s="63"/>
      <c r="F1054" s="63"/>
      <c r="G1054" s="63"/>
      <c r="H1054" s="63"/>
      <c r="I1054" s="63"/>
      <c r="J1054" s="192"/>
      <c r="K1054" s="192"/>
      <c r="M1054" s="63"/>
      <c r="N1054" s="63"/>
      <c r="O1054" s="63"/>
      <c r="P1054" s="63"/>
      <c r="Q1054" s="63"/>
      <c r="R1054" s="63"/>
      <c r="S1054" s="63"/>
      <c r="T1054" s="63"/>
      <c r="U1054" s="63"/>
      <c r="V1054" s="63"/>
      <c r="W1054" s="63"/>
      <c r="X1054" s="63"/>
      <c r="Y1054" s="63"/>
      <c r="Z1054" s="63"/>
      <c r="AA1054" s="63"/>
    </row>
    <row r="1055" spans="1:27" ht="10.199999999999999" hidden="1" x14ac:dyDescent="0.2">
      <c r="A1055" s="63"/>
      <c r="B1055" s="63"/>
      <c r="C1055" s="63"/>
      <c r="D1055" s="63"/>
      <c r="E1055" s="63"/>
      <c r="F1055" s="63"/>
      <c r="G1055" s="63"/>
      <c r="H1055" s="63"/>
      <c r="I1055" s="63"/>
      <c r="J1055" s="192"/>
      <c r="K1055" s="192"/>
      <c r="M1055" s="63"/>
      <c r="N1055" s="63"/>
      <c r="O1055" s="63"/>
      <c r="P1055" s="63"/>
      <c r="Q1055" s="63"/>
      <c r="R1055" s="63"/>
      <c r="S1055" s="63"/>
      <c r="T1055" s="63"/>
      <c r="U1055" s="63"/>
      <c r="V1055" s="63"/>
      <c r="W1055" s="63"/>
      <c r="X1055" s="63"/>
      <c r="Y1055" s="63"/>
      <c r="Z1055" s="63"/>
      <c r="AA1055" s="63"/>
    </row>
    <row r="1056" spans="1:27" ht="10.199999999999999" hidden="1" x14ac:dyDescent="0.2">
      <c r="A1056" s="63"/>
      <c r="B1056" s="63"/>
      <c r="C1056" s="63"/>
      <c r="D1056" s="63"/>
      <c r="E1056" s="63"/>
      <c r="F1056" s="63"/>
      <c r="G1056" s="63"/>
      <c r="H1056" s="63"/>
      <c r="I1056" s="63"/>
      <c r="J1056" s="192"/>
      <c r="K1056" s="192"/>
      <c r="M1056" s="63"/>
      <c r="N1056" s="63"/>
      <c r="O1056" s="63"/>
      <c r="P1056" s="63"/>
      <c r="Q1056" s="63"/>
      <c r="R1056" s="63"/>
      <c r="S1056" s="63"/>
      <c r="T1056" s="63"/>
      <c r="U1056" s="63"/>
      <c r="V1056" s="63"/>
      <c r="W1056" s="63"/>
      <c r="X1056" s="63"/>
      <c r="Y1056" s="63"/>
      <c r="Z1056" s="63"/>
      <c r="AA1056" s="63"/>
    </row>
    <row r="1057" spans="1:27" ht="10.199999999999999" hidden="1" x14ac:dyDescent="0.2">
      <c r="A1057" s="63"/>
      <c r="B1057" s="63"/>
      <c r="C1057" s="63"/>
      <c r="D1057" s="63"/>
      <c r="E1057" s="63"/>
      <c r="F1057" s="63"/>
      <c r="G1057" s="63"/>
      <c r="H1057" s="63"/>
      <c r="I1057" s="63"/>
      <c r="J1057" s="192"/>
      <c r="K1057" s="192"/>
      <c r="M1057" s="63"/>
      <c r="N1057" s="63"/>
      <c r="O1057" s="63"/>
      <c r="P1057" s="63"/>
      <c r="Q1057" s="63"/>
      <c r="R1057" s="63"/>
      <c r="S1057" s="63"/>
      <c r="T1057" s="63"/>
      <c r="U1057" s="63"/>
      <c r="V1057" s="63"/>
      <c r="W1057" s="63"/>
      <c r="X1057" s="63"/>
      <c r="Y1057" s="63"/>
      <c r="Z1057" s="63"/>
      <c r="AA1057" s="63"/>
    </row>
    <row r="1058" spans="1:27" ht="10.199999999999999" hidden="1" x14ac:dyDescent="0.2">
      <c r="A1058" s="63"/>
      <c r="B1058" s="63"/>
      <c r="C1058" s="63"/>
      <c r="D1058" s="63"/>
      <c r="E1058" s="63"/>
      <c r="F1058" s="63"/>
      <c r="G1058" s="63"/>
      <c r="H1058" s="63"/>
      <c r="I1058" s="63"/>
      <c r="J1058" s="192"/>
      <c r="K1058" s="192"/>
      <c r="M1058" s="63"/>
      <c r="N1058" s="63"/>
      <c r="O1058" s="63"/>
      <c r="P1058" s="63"/>
      <c r="Q1058" s="63"/>
      <c r="R1058" s="63"/>
      <c r="S1058" s="63"/>
      <c r="T1058" s="63"/>
      <c r="U1058" s="63"/>
      <c r="V1058" s="63"/>
      <c r="W1058" s="63"/>
      <c r="X1058" s="63"/>
      <c r="Y1058" s="63"/>
      <c r="Z1058" s="63"/>
      <c r="AA1058" s="63"/>
    </row>
    <row r="1059" spans="1:27" ht="10.199999999999999" hidden="1" x14ac:dyDescent="0.2">
      <c r="A1059" s="63"/>
      <c r="B1059" s="63"/>
      <c r="C1059" s="63"/>
      <c r="D1059" s="63"/>
      <c r="E1059" s="63"/>
      <c r="F1059" s="63"/>
      <c r="G1059" s="63"/>
      <c r="H1059" s="63"/>
      <c r="I1059" s="63"/>
      <c r="J1059" s="192"/>
      <c r="K1059" s="192"/>
      <c r="M1059" s="63"/>
      <c r="N1059" s="63"/>
      <c r="O1059" s="63"/>
      <c r="P1059" s="63"/>
      <c r="Q1059" s="63"/>
      <c r="R1059" s="63"/>
      <c r="S1059" s="63"/>
      <c r="T1059" s="63"/>
      <c r="U1059" s="63"/>
      <c r="V1059" s="63"/>
      <c r="W1059" s="63"/>
      <c r="X1059" s="63"/>
      <c r="Y1059" s="63"/>
      <c r="Z1059" s="63"/>
      <c r="AA1059" s="63"/>
    </row>
    <row r="1060" spans="1:27" ht="10.199999999999999" hidden="1" x14ac:dyDescent="0.2">
      <c r="A1060" s="63"/>
      <c r="B1060" s="63"/>
      <c r="C1060" s="63"/>
      <c r="D1060" s="63"/>
      <c r="E1060" s="63"/>
      <c r="F1060" s="63"/>
      <c r="G1060" s="63"/>
      <c r="H1060" s="63"/>
      <c r="I1060" s="63"/>
      <c r="J1060" s="192"/>
      <c r="K1060" s="192"/>
      <c r="M1060" s="63"/>
      <c r="N1060" s="63"/>
      <c r="O1060" s="63"/>
      <c r="P1060" s="63"/>
      <c r="Q1060" s="63"/>
      <c r="R1060" s="63"/>
      <c r="S1060" s="63"/>
      <c r="T1060" s="63"/>
      <c r="U1060" s="63"/>
      <c r="V1060" s="63"/>
      <c r="W1060" s="63"/>
      <c r="X1060" s="63"/>
      <c r="Y1060" s="63"/>
      <c r="Z1060" s="63"/>
      <c r="AA1060" s="63"/>
    </row>
    <row r="1061" spans="1:27" ht="10.199999999999999" hidden="1" x14ac:dyDescent="0.2">
      <c r="A1061" s="63"/>
      <c r="B1061" s="63"/>
      <c r="C1061" s="63"/>
      <c r="D1061" s="63"/>
      <c r="E1061" s="63"/>
      <c r="F1061" s="63"/>
      <c r="G1061" s="63"/>
      <c r="H1061" s="63"/>
      <c r="I1061" s="63"/>
      <c r="J1061" s="192"/>
      <c r="K1061" s="192"/>
      <c r="M1061" s="63"/>
      <c r="N1061" s="63"/>
      <c r="O1061" s="63"/>
      <c r="P1061" s="63"/>
      <c r="Q1061" s="63"/>
      <c r="R1061" s="63"/>
      <c r="S1061" s="63"/>
      <c r="T1061" s="63"/>
      <c r="U1061" s="63"/>
      <c r="V1061" s="63"/>
      <c r="W1061" s="63"/>
      <c r="X1061" s="63"/>
      <c r="Y1061" s="63"/>
      <c r="Z1061" s="63"/>
      <c r="AA1061" s="63"/>
    </row>
    <row r="1062" spans="1:27" ht="10.199999999999999" hidden="1" x14ac:dyDescent="0.2">
      <c r="A1062" s="63"/>
      <c r="B1062" s="63"/>
      <c r="C1062" s="63"/>
      <c r="D1062" s="63"/>
      <c r="E1062" s="63"/>
      <c r="F1062" s="63"/>
      <c r="G1062" s="63"/>
      <c r="H1062" s="63"/>
      <c r="I1062" s="63"/>
      <c r="J1062" s="192"/>
      <c r="K1062" s="192"/>
      <c r="M1062" s="63"/>
      <c r="N1062" s="63"/>
      <c r="O1062" s="63"/>
      <c r="P1062" s="63"/>
      <c r="Q1062" s="63"/>
      <c r="R1062" s="63"/>
      <c r="S1062" s="63"/>
      <c r="T1062" s="63"/>
      <c r="U1062" s="63"/>
      <c r="V1062" s="63"/>
      <c r="W1062" s="63"/>
      <c r="X1062" s="63"/>
      <c r="Y1062" s="63"/>
      <c r="Z1062" s="63"/>
      <c r="AA1062" s="63"/>
    </row>
    <row r="1063" spans="1:27" ht="10.199999999999999" hidden="1" x14ac:dyDescent="0.2">
      <c r="A1063" s="63"/>
      <c r="B1063" s="63"/>
      <c r="C1063" s="63"/>
      <c r="D1063" s="63"/>
      <c r="E1063" s="63"/>
      <c r="F1063" s="63"/>
      <c r="G1063" s="63"/>
      <c r="H1063" s="63"/>
      <c r="I1063" s="63"/>
      <c r="J1063" s="192"/>
      <c r="K1063" s="192"/>
      <c r="M1063" s="63"/>
      <c r="N1063" s="63"/>
      <c r="O1063" s="63"/>
      <c r="P1063" s="63"/>
      <c r="Q1063" s="63"/>
      <c r="R1063" s="63"/>
      <c r="S1063" s="63"/>
      <c r="T1063" s="63"/>
      <c r="U1063" s="63"/>
      <c r="V1063" s="63"/>
      <c r="W1063" s="63"/>
      <c r="X1063" s="63"/>
      <c r="Y1063" s="63"/>
      <c r="Z1063" s="63"/>
      <c r="AA1063" s="63"/>
    </row>
    <row r="1064" spans="1:27" ht="17.25" hidden="1" customHeight="1" x14ac:dyDescent="0.2">
      <c r="A1064" s="63"/>
      <c r="B1064" s="63"/>
      <c r="C1064" s="63"/>
      <c r="D1064" s="63"/>
      <c r="E1064" s="63"/>
      <c r="F1064" s="63"/>
      <c r="G1064" s="63"/>
      <c r="H1064" s="63"/>
      <c r="I1064" s="63"/>
    </row>
    <row r="1065" spans="1:27" ht="17.25" hidden="1" customHeight="1" x14ac:dyDescent="0.2">
      <c r="A1065" s="63"/>
      <c r="B1065" s="63"/>
      <c r="C1065" s="63"/>
      <c r="D1065" s="63"/>
      <c r="E1065" s="63"/>
      <c r="F1065" s="63"/>
      <c r="G1065" s="63"/>
      <c r="H1065" s="63"/>
      <c r="I1065" s="63"/>
    </row>
    <row r="1066" spans="1:27" ht="17.25" hidden="1" customHeight="1" x14ac:dyDescent="0.2">
      <c r="A1066" s="63"/>
      <c r="B1066" s="63"/>
      <c r="C1066" s="63"/>
      <c r="D1066" s="63"/>
      <c r="E1066" s="63"/>
      <c r="F1066" s="63"/>
      <c r="G1066" s="63"/>
      <c r="H1066" s="63"/>
      <c r="I1066" s="63"/>
    </row>
    <row r="1067" spans="1:27" ht="17.25" hidden="1" customHeight="1" x14ac:dyDescent="0.2">
      <c r="A1067" s="63"/>
      <c r="B1067" s="63"/>
      <c r="C1067" s="63"/>
      <c r="D1067" s="63"/>
      <c r="E1067" s="63"/>
      <c r="F1067" s="63"/>
      <c r="G1067" s="63"/>
      <c r="H1067" s="63"/>
      <c r="I1067" s="63"/>
    </row>
    <row r="1068" spans="1:27" ht="17.25" hidden="1" customHeight="1" x14ac:dyDescent="0.2">
      <c r="A1068" s="63"/>
      <c r="B1068" s="63"/>
      <c r="C1068" s="63"/>
      <c r="D1068" s="63"/>
      <c r="E1068" s="63"/>
      <c r="F1068" s="63"/>
      <c r="G1068" s="63"/>
      <c r="H1068" s="63"/>
      <c r="I1068" s="63"/>
    </row>
    <row r="1069" spans="1:27" ht="17.25" hidden="1" customHeight="1" x14ac:dyDescent="0.2"/>
    <row r="1070" spans="1:27" ht="17.25" hidden="1" customHeight="1" x14ac:dyDescent="0.2"/>
    <row r="1071" spans="1:27" ht="17.25" hidden="1" customHeight="1" x14ac:dyDescent="0.2"/>
  </sheetData>
  <sheetProtection algorithmName="SHA-512" hashValue="2ogNwjj5iEhOA5R4YLwR8HXVf7OL7AsPKceUb8ps8OInfwgsEyd8ufFB+IBs076JTIEiXhs6G493ap/LSgxaZQ==" saltValue="S1GrdWNrhl1izvywCfshRA==" spinCount="100000" sheet="1" objects="1" scenarios="1" selectLockedCells="1"/>
  <mergeCells count="199">
    <mergeCell ref="B141:F141"/>
    <mergeCell ref="B142:F142"/>
    <mergeCell ref="B143:F143"/>
    <mergeCell ref="B144:F144"/>
    <mergeCell ref="B156:F156"/>
    <mergeCell ref="B157:F157"/>
    <mergeCell ref="B158:F158"/>
    <mergeCell ref="B159:F159"/>
    <mergeCell ref="B94:F94"/>
    <mergeCell ref="B106:F106"/>
    <mergeCell ref="B107:F107"/>
    <mergeCell ref="B108:F108"/>
    <mergeCell ref="B109:F109"/>
    <mergeCell ref="B110:F110"/>
    <mergeCell ref="B111:F111"/>
    <mergeCell ref="B112:F112"/>
    <mergeCell ref="B102:I102"/>
    <mergeCell ref="B116:F116"/>
    <mergeCell ref="B117:F117"/>
    <mergeCell ref="B105:F105"/>
    <mergeCell ref="B113:F113"/>
    <mergeCell ref="B114:F114"/>
    <mergeCell ref="B115:F115"/>
    <mergeCell ref="B130:F130"/>
    <mergeCell ref="B90:F90"/>
    <mergeCell ref="B91:F91"/>
    <mergeCell ref="B92:F92"/>
    <mergeCell ref="B93:F93"/>
    <mergeCell ref="B69:C69"/>
    <mergeCell ref="B70:C70"/>
    <mergeCell ref="B71:C71"/>
    <mergeCell ref="B72:C72"/>
    <mergeCell ref="B73:C73"/>
    <mergeCell ref="B74:C74"/>
    <mergeCell ref="B87:F87"/>
    <mergeCell ref="B88:F88"/>
    <mergeCell ref="B89:F89"/>
    <mergeCell ref="B85:F85"/>
    <mergeCell ref="B40:D40"/>
    <mergeCell ref="B52:C52"/>
    <mergeCell ref="B53:C53"/>
    <mergeCell ref="B54:C54"/>
    <mergeCell ref="B55:C55"/>
    <mergeCell ref="B56:C56"/>
    <mergeCell ref="B57:C57"/>
    <mergeCell ref="B58:C58"/>
    <mergeCell ref="B59:C59"/>
    <mergeCell ref="B160:F160"/>
    <mergeCell ref="B153:F153"/>
    <mergeCell ref="B164:F164"/>
    <mergeCell ref="B63:C63"/>
    <mergeCell ref="B62:C62"/>
    <mergeCell ref="B68:C68"/>
    <mergeCell ref="B78:C78"/>
    <mergeCell ref="B79:F79"/>
    <mergeCell ref="B80:F80"/>
    <mergeCell ref="B81:E81"/>
    <mergeCell ref="B82:I82"/>
    <mergeCell ref="B66:I66"/>
    <mergeCell ref="B67:C67"/>
    <mergeCell ref="B75:C75"/>
    <mergeCell ref="B76:C76"/>
    <mergeCell ref="B97:F97"/>
    <mergeCell ref="B98:F98"/>
    <mergeCell ref="B99:F99"/>
    <mergeCell ref="B100:F100"/>
    <mergeCell ref="B101:F101"/>
    <mergeCell ref="B135:F135"/>
    <mergeCell ref="B132:F132"/>
    <mergeCell ref="B103:F103"/>
    <mergeCell ref="B104:F104"/>
    <mergeCell ref="B60:C60"/>
    <mergeCell ref="B61:C61"/>
    <mergeCell ref="B50:I50"/>
    <mergeCell ref="B51:C51"/>
    <mergeCell ref="B175:I175"/>
    <mergeCell ref="B172:D172"/>
    <mergeCell ref="B162:F162"/>
    <mergeCell ref="B163:F163"/>
    <mergeCell ref="B171:D171"/>
    <mergeCell ref="B169:F169"/>
    <mergeCell ref="B84:I84"/>
    <mergeCell ref="B119:I119"/>
    <mergeCell ref="B64:C64"/>
    <mergeCell ref="B147:F147"/>
    <mergeCell ref="B148:F148"/>
    <mergeCell ref="B149:F149"/>
    <mergeCell ref="B170:F170"/>
    <mergeCell ref="B168:I168"/>
    <mergeCell ref="B167:I167"/>
    <mergeCell ref="B129:F129"/>
    <mergeCell ref="B121:F121"/>
    <mergeCell ref="B65:F65"/>
    <mergeCell ref="B83:D83"/>
    <mergeCell ref="B77:C77"/>
    <mergeCell ref="D14:I14"/>
    <mergeCell ref="D19:I19"/>
    <mergeCell ref="B31:D31"/>
    <mergeCell ref="D18:I18"/>
    <mergeCell ref="B28:I28"/>
    <mergeCell ref="B29:I29"/>
    <mergeCell ref="B30:D30"/>
    <mergeCell ref="B49:C49"/>
    <mergeCell ref="B48:I48"/>
    <mergeCell ref="B32:D32"/>
    <mergeCell ref="B41:D41"/>
    <mergeCell ref="B47:F47"/>
    <mergeCell ref="B46:D46"/>
    <mergeCell ref="B42:D42"/>
    <mergeCell ref="B43:D43"/>
    <mergeCell ref="B44:D44"/>
    <mergeCell ref="B45:D45"/>
    <mergeCell ref="B33:D33"/>
    <mergeCell ref="B34:D34"/>
    <mergeCell ref="B35:D35"/>
    <mergeCell ref="B36:D36"/>
    <mergeCell ref="B37:D37"/>
    <mergeCell ref="B38:D38"/>
    <mergeCell ref="B39:D39"/>
    <mergeCell ref="B190:I196"/>
    <mergeCell ref="B188:I188"/>
    <mergeCell ref="D185:G185"/>
    <mergeCell ref="B152:F152"/>
    <mergeCell ref="B161:F161"/>
    <mergeCell ref="J2:K7"/>
    <mergeCell ref="H2:I2"/>
    <mergeCell ref="F3:G3"/>
    <mergeCell ref="A1:E3"/>
    <mergeCell ref="F1:I1"/>
    <mergeCell ref="B12:I12"/>
    <mergeCell ref="D15:I15"/>
    <mergeCell ref="D16:I16"/>
    <mergeCell ref="D17:I17"/>
    <mergeCell ref="H3:I3"/>
    <mergeCell ref="F2:G2"/>
    <mergeCell ref="B5:I5"/>
    <mergeCell ref="D7:I7"/>
    <mergeCell ref="D8:I8"/>
    <mergeCell ref="D9:I9"/>
    <mergeCell ref="D10:I10"/>
    <mergeCell ref="B86:F86"/>
    <mergeCell ref="B95:F95"/>
    <mergeCell ref="B96:F96"/>
    <mergeCell ref="C208:D208"/>
    <mergeCell ref="F208:I208"/>
    <mergeCell ref="C209:D209"/>
    <mergeCell ref="F209:I214"/>
    <mergeCell ref="C210:D210"/>
    <mergeCell ref="C211:D211"/>
    <mergeCell ref="C212:D212"/>
    <mergeCell ref="C213:D213"/>
    <mergeCell ref="C214:D214"/>
    <mergeCell ref="C207:D207"/>
    <mergeCell ref="B200:I200"/>
    <mergeCell ref="C202:D202"/>
    <mergeCell ref="F202:I202"/>
    <mergeCell ref="F203:G203"/>
    <mergeCell ref="H203:I203"/>
    <mergeCell ref="F204:G204"/>
    <mergeCell ref="H204:I204"/>
    <mergeCell ref="F205:I205"/>
    <mergeCell ref="C206:D206"/>
    <mergeCell ref="F206:I206"/>
    <mergeCell ref="B197:I199"/>
    <mergeCell ref="D184:G184"/>
    <mergeCell ref="B137:F137"/>
    <mergeCell ref="B138:F138"/>
    <mergeCell ref="B139:F139"/>
    <mergeCell ref="B140:F140"/>
    <mergeCell ref="B145:F145"/>
    <mergeCell ref="B146:F146"/>
    <mergeCell ref="B136:I136"/>
    <mergeCell ref="B186:G186"/>
    <mergeCell ref="B154:F154"/>
    <mergeCell ref="B155:F155"/>
    <mergeCell ref="B150:F150"/>
    <mergeCell ref="B165:F165"/>
    <mergeCell ref="D183:G183"/>
    <mergeCell ref="D179:G179"/>
    <mergeCell ref="D180:G180"/>
    <mergeCell ref="D181:G181"/>
    <mergeCell ref="D182:G182"/>
    <mergeCell ref="D177:G177"/>
    <mergeCell ref="D178:G178"/>
    <mergeCell ref="B177:C177"/>
    <mergeCell ref="B151:I151"/>
    <mergeCell ref="B173:F173"/>
    <mergeCell ref="B118:F118"/>
    <mergeCell ref="B134:F134"/>
    <mergeCell ref="B133:F133"/>
    <mergeCell ref="B131:F131"/>
    <mergeCell ref="B120:F120"/>
    <mergeCell ref="B122:F122"/>
    <mergeCell ref="B128:F128"/>
    <mergeCell ref="B123:F123"/>
    <mergeCell ref="B124:F124"/>
    <mergeCell ref="B125:F125"/>
    <mergeCell ref="B126:F126"/>
    <mergeCell ref="B127:F127"/>
  </mergeCells>
  <conditionalFormatting sqref="E172">
    <cfRule type="expression" dxfId="222" priority="1">
      <formula>#REF!="Privé"</formula>
    </cfRule>
  </conditionalFormatting>
  <dataValidations count="5">
    <dataValidation type="decimal" operator="greaterThanOrEqual" allowBlank="1" showInputMessage="1" showErrorMessage="1" prompt=" - Veuillez saisir un coût unitaire supérieur à 4000 € hors taxes" sqref="E31:E46">
      <formula1>4000</formula1>
    </dataValidation>
    <dataValidation type="decimal" operator="lessThanOrEqual" allowBlank="1" showInputMessage="1" showErrorMessage="1" prompt="- Veuillez saisir un taux: max 8%" sqref="E171">
      <formula1>8</formula1>
    </dataValidation>
    <dataValidation operator="lessThan" allowBlank="1" showInputMessage="1" showErrorMessage="1" sqref="H133"/>
    <dataValidation operator="equal" allowBlank="1" showInputMessage="1" showErrorMessage="1" error="Veuillez renseigner un numéro de SIRET valide." sqref="D10"/>
    <dataValidation type="custom" allowBlank="1" showInputMessage="1" showErrorMessage="1" sqref="E172">
      <formula1>$L$30="Public"</formula1>
    </dataValidation>
  </dataValidations>
  <pageMargins left="0.23622047244094491" right="0.23622047244094491" top="0.94488188976377963" bottom="0.74803149606299213" header="0.31496062992125984" footer="0.31496062992125984"/>
  <pageSetup paperSize="9" scale="57"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XFD1064"/>
  <sheetViews>
    <sheetView topLeftCell="A109" zoomScaleNormal="100" zoomScaleSheetLayoutView="100" workbookViewId="0">
      <selection activeCell="B129" sqref="B129:F12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9.44140625" style="64" customWidth="1"/>
    <col min="7" max="8" width="11.44140625" style="64" customWidth="1"/>
    <col min="9" max="9" width="12.21875" style="64" customWidth="1"/>
    <col min="10" max="10" width="1.5546875" style="193" customWidth="1"/>
    <col min="11" max="11" width="5.21875" style="278" hidden="1" customWidth="1"/>
    <col min="12" max="12" width="33.21875" style="212" hidden="1" customWidth="1"/>
    <col min="13" max="13" width="11.21875" style="64" hidden="1" customWidth="1"/>
    <col min="14" max="14" width="10" style="64" hidden="1" customWidth="1"/>
    <col min="15" max="24" width="8.77734375" style="64" hidden="1" customWidth="1"/>
    <col min="25" max="16384" width="0" style="64" hidden="1"/>
  </cols>
  <sheetData>
    <row r="1" spans="1:24" s="118" customFormat="1" ht="15.75" customHeight="1" thickTop="1" thickBot="1" x14ac:dyDescent="0.35">
      <c r="A1" s="682" t="s">
        <v>74</v>
      </c>
      <c r="B1" s="683"/>
      <c r="C1" s="683"/>
      <c r="D1" s="683"/>
      <c r="E1" s="683"/>
      <c r="F1" s="688" t="s">
        <v>17</v>
      </c>
      <c r="G1" s="680"/>
      <c r="H1" s="680"/>
      <c r="I1" s="680"/>
      <c r="J1" s="65"/>
      <c r="K1" s="270"/>
      <c r="L1" s="281">
        <f>COUNTBLANK($H$31:$H$44)</f>
        <v>14</v>
      </c>
      <c r="M1" s="363" t="str">
        <f>IF(L1&lt;8, "rempli","vide")</f>
        <v>vide</v>
      </c>
      <c r="N1" s="19"/>
      <c r="O1" s="1"/>
      <c r="P1" s="1"/>
      <c r="Q1" s="1"/>
      <c r="R1" s="1"/>
      <c r="S1" s="1"/>
      <c r="T1" s="1"/>
      <c r="U1" s="1"/>
      <c r="V1" s="1"/>
      <c r="W1" s="1"/>
      <c r="X1" s="1"/>
    </row>
    <row r="2" spans="1:24" s="118" customFormat="1" ht="15.75" customHeight="1" thickTop="1" thickBot="1" x14ac:dyDescent="0.35">
      <c r="A2" s="684"/>
      <c r="B2" s="685"/>
      <c r="C2" s="685"/>
      <c r="D2" s="685"/>
      <c r="E2" s="685"/>
      <c r="F2" s="681" t="s">
        <v>18</v>
      </c>
      <c r="G2" s="680"/>
      <c r="H2" s="679" t="str">
        <f>VoletGeneral!$M$2&amp;"-02"</f>
        <v>ANR-22-EXES-00XX-02</v>
      </c>
      <c r="I2" s="680"/>
      <c r="J2" s="65"/>
      <c r="L2" s="281">
        <f>COUNTBLANK($H$64:$H$74)</f>
        <v>11</v>
      </c>
      <c r="M2" s="364" t="str">
        <f>IF(L2&lt;6, "rempli","vide")</f>
        <v>vide</v>
      </c>
      <c r="N2" s="19"/>
      <c r="O2" s="1"/>
      <c r="P2" s="1"/>
      <c r="Q2" s="1"/>
      <c r="R2" s="1"/>
      <c r="S2" s="1"/>
      <c r="T2" s="1"/>
      <c r="U2" s="1"/>
      <c r="V2" s="1"/>
      <c r="W2" s="1"/>
      <c r="X2" s="1"/>
    </row>
    <row r="3" spans="1:24" s="118" customFormat="1" ht="15.75" customHeight="1" thickTop="1" thickBot="1" x14ac:dyDescent="0.35">
      <c r="A3" s="686"/>
      <c r="B3" s="687"/>
      <c r="C3" s="687"/>
      <c r="D3" s="687"/>
      <c r="E3" s="687"/>
      <c r="F3" s="681" t="s">
        <v>1</v>
      </c>
      <c r="G3" s="680"/>
      <c r="H3" s="679" t="str">
        <f>IF(VoletGeneral!H10&lt;&gt;"",VoletGeneral!H10,"")</f>
        <v/>
      </c>
      <c r="I3" s="680"/>
      <c r="J3" s="65"/>
      <c r="L3" s="281">
        <f>COUNTBLANK(H81:H94)</f>
        <v>14</v>
      </c>
      <c r="M3" s="364" t="str">
        <f>IF(L3&lt;8, "rempli","vide")</f>
        <v>vide</v>
      </c>
      <c r="N3" s="19"/>
      <c r="O3" s="1"/>
      <c r="P3" s="741" t="str">
        <f>IF((COUNTIF(I31:I44,"&lt;0")+COUNTIF(I48:I62,"&lt;0")+COUNTIF(I97:I108,"&lt;0")+COUNTIF(I111:I123,"&lt;0")+COUNTIF(I81:I94,"&lt;0")+COUNTIF(I129:I142,"&lt;0"))&gt;0,"Attention, pour "&amp;COUNTIF(I31:I44,"&lt;0")+COUNTIF(I48:I62,"&lt;0")+COUNTIF(I97:I108,"&lt;0")+COUNTIF(I111:I123,"&lt;0")+COUNTIF(I81:I94,"&lt;0")+COUNTIF(I129:I142,"&lt;0")&amp;" ligne"&amp;IF(COUNTIF(I31:I44,"&lt;0")+COUNTIF(I48:I62,"&lt;0")+COUNTIF(I97:I108,"&lt;0")+COUNTIF(I111:I123,"&lt;0")+COUNTIF(I81:I94,"&lt;0")+COUNTIF(I129:I142,"&lt;0")&gt;1,"s","")&amp;" la partie aidée est supérieure au coût total."&amp;CHAR(10),"")&amp;IF(COUNTIF(E31:E44,"&lt;4000")&gt;0,"Attention, pour "&amp;COUNTIF(E31:E44,"&lt;4000")&amp;" ligne"&amp;IF(COUNTIF(E31:E44,"&lt;4000")&gt;1,"s","")&amp;" le coût unitaire de l'équipement est inférieur à 4000 € hors taxes.","")</f>
        <v/>
      </c>
      <c r="Q3" s="742"/>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82">
        <f>COUNTBLANK($H$97:$H$108)</f>
        <v>12</v>
      </c>
      <c r="M4" s="365" t="str">
        <f>IF(L4&lt;8, "rempli","vide")</f>
        <v>vide</v>
      </c>
      <c r="N4" s="283"/>
      <c r="O4" s="1"/>
      <c r="P4" s="743"/>
      <c r="Q4" s="744"/>
      <c r="R4" s="1"/>
      <c r="S4" s="1"/>
      <c r="T4" s="1"/>
      <c r="U4" s="1"/>
      <c r="V4" s="1"/>
      <c r="W4" s="1"/>
      <c r="X4" s="1"/>
    </row>
    <row r="5" spans="1:24" s="145" customFormat="1" ht="15" customHeight="1" thickTop="1" thickBot="1" x14ac:dyDescent="0.3">
      <c r="A5" s="142"/>
      <c r="B5" s="437" t="s">
        <v>45</v>
      </c>
      <c r="C5" s="438"/>
      <c r="D5" s="438"/>
      <c r="E5" s="438"/>
      <c r="F5" s="438"/>
      <c r="G5" s="438"/>
      <c r="H5" s="438"/>
      <c r="I5" s="652"/>
      <c r="J5" s="65"/>
      <c r="L5" s="281">
        <f>COUNTBLANK($H$111:$H$123)</f>
        <v>13</v>
      </c>
      <c r="M5" s="366" t="str">
        <f t="shared" ref="M5:M7" si="0">IF(L5&lt;8, "rempli","vide")</f>
        <v>vide</v>
      </c>
      <c r="N5" s="143"/>
      <c r="O5" s="144"/>
      <c r="P5" s="743"/>
      <c r="Q5" s="744"/>
      <c r="R5" s="144"/>
      <c r="S5" s="144"/>
      <c r="T5" s="144"/>
      <c r="U5" s="144"/>
      <c r="V5" s="144"/>
      <c r="W5" s="144"/>
      <c r="X5" s="144"/>
    </row>
    <row r="6" spans="1:24" s="145" customFormat="1" ht="4.95" customHeight="1" thickTop="1" thickBot="1" x14ac:dyDescent="0.3">
      <c r="A6" s="146"/>
      <c r="B6" s="147"/>
      <c r="C6" s="148"/>
      <c r="D6" s="149"/>
      <c r="E6" s="123"/>
      <c r="F6" s="123"/>
      <c r="G6" s="123"/>
      <c r="H6" s="150"/>
      <c r="I6" s="150"/>
      <c r="J6" s="65"/>
      <c r="L6" s="281">
        <f>COUNTBLANK($H$129:$H$142)</f>
        <v>14</v>
      </c>
      <c r="M6" s="363" t="str">
        <f t="shared" si="0"/>
        <v>vide</v>
      </c>
      <c r="N6" s="143"/>
      <c r="O6" s="144"/>
      <c r="P6" s="743"/>
      <c r="Q6" s="744"/>
      <c r="R6" s="144"/>
      <c r="S6" s="144"/>
      <c r="T6" s="144"/>
      <c r="U6" s="144"/>
      <c r="V6" s="144"/>
      <c r="W6" s="144"/>
      <c r="X6" s="144"/>
    </row>
    <row r="7" spans="1:24" s="145" customFormat="1" ht="15" customHeight="1" thickTop="1" thickBot="1" x14ac:dyDescent="0.3">
      <c r="A7" s="152"/>
      <c r="B7" s="152"/>
      <c r="C7" s="320" t="s">
        <v>45</v>
      </c>
      <c r="D7" s="745"/>
      <c r="E7" s="746"/>
      <c r="F7" s="746"/>
      <c r="G7" s="746"/>
      <c r="H7" s="746"/>
      <c r="I7" s="747"/>
      <c r="J7" s="65"/>
      <c r="L7" s="281">
        <f>COUNTBLANK($H$146:$H$157)</f>
        <v>12</v>
      </c>
      <c r="M7" s="363" t="str">
        <f t="shared" si="0"/>
        <v>vide</v>
      </c>
      <c r="N7" s="143"/>
      <c r="O7" s="144"/>
      <c r="P7" s="743"/>
      <c r="Q7" s="744"/>
      <c r="R7" s="144"/>
      <c r="S7" s="144"/>
      <c r="T7" s="144"/>
      <c r="U7" s="144"/>
      <c r="V7" s="144"/>
      <c r="W7" s="144"/>
      <c r="X7" s="144"/>
    </row>
    <row r="8" spans="1:24" s="145" customFormat="1" ht="15" customHeight="1" thickTop="1" thickBot="1" x14ac:dyDescent="0.3">
      <c r="A8" s="152"/>
      <c r="B8" s="152"/>
      <c r="C8" s="154" t="s">
        <v>47</v>
      </c>
      <c r="D8" s="442"/>
      <c r="E8" s="748"/>
      <c r="F8" s="748"/>
      <c r="G8" s="748"/>
      <c r="H8" s="748"/>
      <c r="I8" s="749"/>
      <c r="J8" s="157"/>
      <c r="K8" s="356">
        <v>8</v>
      </c>
      <c r="L8" s="357" t="str">
        <f>IF(OR(($D$9=L9),($D$9=L10),($D$9=L11),($D$9=L12),($D$9=L13),($D$9=L14),($D$9=L15),($D$9=L21),($D$9=L23)),"Oui","Non")</f>
        <v>Non</v>
      </c>
      <c r="M8" s="326">
        <f>COUNTIF(M1:M7, "rempli")</f>
        <v>0</v>
      </c>
      <c r="N8" s="143"/>
      <c r="O8" s="144"/>
      <c r="P8" s="743"/>
      <c r="Q8" s="744"/>
      <c r="R8" s="144"/>
      <c r="S8" s="144"/>
      <c r="T8" s="144"/>
      <c r="U8" s="144"/>
      <c r="V8" s="144"/>
      <c r="W8" s="144"/>
      <c r="X8" s="144"/>
    </row>
    <row r="9" spans="1:24" s="145"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4" s="145" customFormat="1" ht="15" customHeight="1" thickTop="1" thickBot="1" x14ac:dyDescent="0.3">
      <c r="A10" s="159"/>
      <c r="B10" s="159"/>
      <c r="C10" s="160" t="s">
        <v>48</v>
      </c>
      <c r="D10" s="751"/>
      <c r="E10" s="751"/>
      <c r="F10" s="751"/>
      <c r="G10" s="751"/>
      <c r="H10" s="751"/>
      <c r="I10" s="751"/>
      <c r="J10" s="163"/>
      <c r="K10" s="356">
        <v>10</v>
      </c>
      <c r="L10" s="358" t="s">
        <v>37</v>
      </c>
      <c r="M10" s="143"/>
      <c r="N10" s="143"/>
      <c r="O10" s="144"/>
      <c r="P10" s="144"/>
      <c r="Q10" s="144"/>
      <c r="R10" s="144"/>
      <c r="S10" s="144"/>
      <c r="T10" s="144"/>
      <c r="U10" s="144"/>
      <c r="V10" s="144"/>
      <c r="W10" s="144"/>
      <c r="X10" s="144"/>
    </row>
    <row r="11" spans="1:24" s="145"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4" s="145" customFormat="1" ht="15" customHeight="1" thickTop="1" thickBot="1" x14ac:dyDescent="0.3">
      <c r="A12" s="142"/>
      <c r="B12" s="437" t="s">
        <v>49</v>
      </c>
      <c r="C12" s="438"/>
      <c r="D12" s="438"/>
      <c r="E12" s="438"/>
      <c r="F12" s="438"/>
      <c r="G12" s="438"/>
      <c r="H12" s="438"/>
      <c r="I12" s="652"/>
      <c r="J12" s="163"/>
      <c r="K12" s="356">
        <v>12</v>
      </c>
      <c r="L12" s="359" t="s">
        <v>92</v>
      </c>
      <c r="M12" s="158" t="s">
        <v>40</v>
      </c>
      <c r="N12" s="143"/>
      <c r="O12" s="144"/>
      <c r="P12" s="144"/>
      <c r="Q12" s="144"/>
      <c r="R12" s="144"/>
      <c r="S12" s="144"/>
      <c r="T12" s="144"/>
      <c r="U12" s="144"/>
      <c r="V12" s="144"/>
      <c r="W12" s="144"/>
      <c r="X12" s="144"/>
    </row>
    <row r="13" spans="1:24" s="145" customFormat="1" ht="12.75" customHeight="1" thickTop="1" thickBot="1" x14ac:dyDescent="0.3">
      <c r="A13" s="146"/>
      <c r="B13" s="147"/>
      <c r="C13" s="164"/>
      <c r="D13" s="150"/>
      <c r="E13" s="150"/>
      <c r="F13" s="150"/>
      <c r="G13" s="150"/>
      <c r="H13" s="150"/>
      <c r="I13" s="150"/>
      <c r="J13" s="157"/>
      <c r="K13" s="356">
        <v>14</v>
      </c>
      <c r="L13" s="360" t="s">
        <v>142</v>
      </c>
      <c r="M13" s="291" t="s">
        <v>41</v>
      </c>
      <c r="N13" s="143"/>
      <c r="O13" s="144"/>
      <c r="P13" s="144"/>
      <c r="Q13" s="144"/>
      <c r="R13" s="144"/>
      <c r="S13" s="144"/>
      <c r="T13" s="144"/>
      <c r="U13" s="144"/>
      <c r="V13" s="144"/>
      <c r="W13" s="144"/>
      <c r="X13" s="144"/>
    </row>
    <row r="14" spans="1:24" s="145" customFormat="1" ht="15" customHeight="1" thickTop="1" thickBot="1" x14ac:dyDescent="0.3">
      <c r="A14" s="152"/>
      <c r="B14" s="152"/>
      <c r="C14" s="154" t="s">
        <v>39</v>
      </c>
      <c r="D14" s="442"/>
      <c r="E14" s="443"/>
      <c r="F14" s="443"/>
      <c r="G14" s="443"/>
      <c r="H14" s="443"/>
      <c r="I14" s="444"/>
      <c r="J14" s="163"/>
      <c r="K14" s="356">
        <v>15</v>
      </c>
      <c r="L14" s="359" t="s">
        <v>93</v>
      </c>
      <c r="M14" s="143"/>
      <c r="N14" s="143"/>
      <c r="O14" s="144"/>
      <c r="P14" s="144"/>
      <c r="Q14" s="144"/>
      <c r="R14" s="144"/>
      <c r="S14" s="144"/>
      <c r="T14" s="144"/>
      <c r="U14" s="144"/>
      <c r="V14" s="144"/>
      <c r="W14" s="144"/>
      <c r="X14" s="144"/>
    </row>
    <row r="15" spans="1:24" s="145" customFormat="1" ht="15" customHeight="1" thickTop="1" thickBot="1" x14ac:dyDescent="0.3">
      <c r="A15" s="152"/>
      <c r="B15" s="152"/>
      <c r="C15" s="154" t="s">
        <v>2</v>
      </c>
      <c r="D15" s="442"/>
      <c r="E15" s="736"/>
      <c r="F15" s="736"/>
      <c r="G15" s="736"/>
      <c r="H15" s="736"/>
      <c r="I15" s="737"/>
      <c r="J15" s="163"/>
      <c r="K15" s="356">
        <v>16</v>
      </c>
      <c r="L15" s="359" t="s">
        <v>162</v>
      </c>
      <c r="M15" s="143"/>
      <c r="N15" s="143"/>
      <c r="O15" s="144"/>
      <c r="P15" s="144"/>
      <c r="Q15" s="144"/>
      <c r="R15" s="144"/>
      <c r="S15" s="144"/>
      <c r="T15" s="144"/>
      <c r="U15" s="144"/>
      <c r="V15" s="144"/>
      <c r="W15" s="144"/>
      <c r="X15" s="144"/>
    </row>
    <row r="16" spans="1:24"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4"/>
      <c r="P16" s="144"/>
      <c r="Q16" s="144"/>
      <c r="R16" s="144"/>
      <c r="S16" s="144"/>
      <c r="T16" s="144"/>
      <c r="U16" s="144"/>
      <c r="V16" s="144"/>
      <c r="W16" s="144"/>
      <c r="X16" s="144"/>
    </row>
    <row r="17" spans="1:16384"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4"/>
      <c r="P17" s="144"/>
      <c r="Q17" s="144"/>
      <c r="R17" s="144"/>
      <c r="S17" s="144"/>
      <c r="T17" s="144"/>
      <c r="U17" s="144"/>
      <c r="V17" s="144"/>
      <c r="W17" s="144"/>
      <c r="X17" s="144"/>
    </row>
    <row r="18" spans="1:16384"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4"/>
      <c r="P18" s="144"/>
      <c r="Q18" s="144"/>
      <c r="R18" s="144"/>
      <c r="S18" s="144"/>
      <c r="T18" s="144"/>
      <c r="U18" s="144"/>
      <c r="V18" s="144"/>
      <c r="W18" s="144"/>
      <c r="X18" s="144"/>
    </row>
    <row r="19" spans="1:16384"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4"/>
      <c r="P19" s="144"/>
      <c r="Q19" s="144"/>
      <c r="R19" s="144"/>
      <c r="S19" s="144"/>
      <c r="T19" s="144"/>
      <c r="U19" s="144"/>
      <c r="V19" s="144"/>
      <c r="W19" s="144"/>
      <c r="X19" s="144"/>
    </row>
    <row r="20" spans="1:16384" s="145" customFormat="1" ht="4.95" customHeight="1" thickTop="1" thickBot="1" x14ac:dyDescent="0.3">
      <c r="A20" s="152"/>
      <c r="B20" s="159"/>
      <c r="C20" s="134"/>
      <c r="D20" s="138"/>
      <c r="E20" s="138"/>
      <c r="F20" s="139"/>
      <c r="G20" s="139"/>
      <c r="H20" s="139"/>
      <c r="I20" s="139"/>
      <c r="J20" s="163"/>
      <c r="K20" s="356">
        <v>21</v>
      </c>
      <c r="L20" s="357" t="s">
        <v>105</v>
      </c>
      <c r="M20" s="143"/>
      <c r="N20" s="143"/>
      <c r="O20" s="144"/>
      <c r="P20" s="144"/>
      <c r="Q20" s="144"/>
      <c r="R20" s="144"/>
      <c r="S20" s="144"/>
      <c r="T20" s="144"/>
      <c r="U20" s="144"/>
      <c r="V20" s="144"/>
      <c r="W20" s="144"/>
      <c r="X20" s="144"/>
    </row>
    <row r="21" spans="1:16384" s="156" customFormat="1" ht="15" customHeight="1" thickTop="1" thickBot="1" x14ac:dyDescent="0.35">
      <c r="B21" s="437" t="s">
        <v>123</v>
      </c>
      <c r="C21" s="438"/>
      <c r="D21" s="438"/>
      <c r="E21" s="438"/>
      <c r="F21" s="438"/>
      <c r="G21" s="438"/>
      <c r="H21" s="438"/>
      <c r="I21" s="438"/>
      <c r="K21" s="356">
        <v>22</v>
      </c>
      <c r="L21" s="359" t="s">
        <v>108</v>
      </c>
    </row>
    <row r="22" spans="1:16384" s="156" customFormat="1" ht="4.95" customHeight="1" thickTop="1" thickBot="1" x14ac:dyDescent="0.35">
      <c r="K22" s="356">
        <v>23</v>
      </c>
      <c r="L22" s="359" t="s">
        <v>122</v>
      </c>
    </row>
    <row r="23" spans="1:16384"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16384"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16384"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16384" s="204" customFormat="1" ht="15.75" customHeight="1" thickTop="1" thickBot="1" x14ac:dyDescent="0.3">
      <c r="A26" s="179"/>
      <c r="B26" s="434" t="s">
        <v>4</v>
      </c>
      <c r="C26" s="740"/>
      <c r="D26" s="450"/>
      <c r="E26" s="451"/>
      <c r="F26" s="451"/>
      <c r="G26" s="451"/>
      <c r="H26" s="451"/>
      <c r="I26" s="452"/>
      <c r="J26" s="178"/>
      <c r="K26" s="288"/>
      <c r="L26" s="288"/>
      <c r="N26" s="178"/>
      <c r="O26" s="201"/>
      <c r="P26" s="202"/>
      <c r="Q26" s="60"/>
      <c r="R26" s="203"/>
      <c r="S26" s="203"/>
      <c r="T26" s="203"/>
      <c r="U26" s="203"/>
      <c r="V26" s="203"/>
      <c r="W26" s="203"/>
      <c r="X26" s="203"/>
      <c r="Y26" s="203"/>
      <c r="Z26" s="203"/>
    </row>
    <row r="27" spans="1:16384" s="280" customFormat="1" ht="30" customHeight="1" thickTop="1" thickBot="1" x14ac:dyDescent="0.35">
      <c r="A27" s="156"/>
      <c r="B27" s="156"/>
      <c r="C27" s="156"/>
      <c r="D27" s="156"/>
      <c r="E27" s="156"/>
      <c r="F27" s="156"/>
      <c r="G27" s="156"/>
      <c r="H27" s="156"/>
      <c r="I27" s="156"/>
      <c r="J27" s="156"/>
      <c r="K27" s="145"/>
      <c r="L27" s="292" t="s">
        <v>125</v>
      </c>
      <c r="M27" s="287"/>
      <c r="N27" s="287"/>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c r="FA27" s="156"/>
      <c r="FB27" s="156"/>
      <c r="FC27" s="156"/>
      <c r="FD27" s="156"/>
      <c r="FE27" s="156"/>
      <c r="FF27" s="156"/>
      <c r="FG27" s="156"/>
      <c r="FH27" s="156"/>
      <c r="FI27" s="156"/>
      <c r="FJ27" s="156"/>
      <c r="FK27" s="156"/>
      <c r="FL27" s="156"/>
      <c r="FM27" s="156"/>
      <c r="FN27" s="156"/>
      <c r="FO27" s="156"/>
      <c r="FP27" s="156"/>
      <c r="FQ27" s="156"/>
      <c r="FR27" s="156"/>
      <c r="FS27" s="156"/>
      <c r="FT27" s="156"/>
      <c r="FU27" s="156"/>
      <c r="FV27" s="156"/>
      <c r="FW27" s="156"/>
      <c r="FX27" s="156"/>
      <c r="FY27" s="156"/>
      <c r="FZ27" s="156"/>
      <c r="GA27" s="156"/>
      <c r="GB27" s="156"/>
      <c r="GC27" s="156"/>
      <c r="GD27" s="156"/>
      <c r="GE27" s="156"/>
      <c r="GF27" s="156"/>
      <c r="GG27" s="156"/>
      <c r="GH27" s="156"/>
      <c r="GI27" s="156"/>
      <c r="GJ27" s="156"/>
      <c r="GK27" s="156"/>
      <c r="GL27" s="156"/>
      <c r="GM27" s="156"/>
      <c r="GN27" s="156"/>
      <c r="GO27" s="156"/>
      <c r="GP27" s="156"/>
      <c r="GQ27" s="156"/>
      <c r="GR27" s="156"/>
      <c r="GS27" s="156"/>
      <c r="GT27" s="156"/>
      <c r="GU27" s="156"/>
      <c r="GV27" s="156"/>
      <c r="GW27" s="156"/>
      <c r="GX27" s="156"/>
      <c r="GY27" s="156"/>
      <c r="GZ27" s="156"/>
      <c r="HA27" s="156"/>
      <c r="HB27" s="156"/>
      <c r="HC27" s="156"/>
      <c r="HD27" s="156"/>
      <c r="HE27" s="156"/>
      <c r="HF27" s="156"/>
      <c r="HG27" s="156"/>
      <c r="HH27" s="156"/>
      <c r="HI27" s="156"/>
      <c r="HJ27" s="156"/>
      <c r="HK27" s="156"/>
      <c r="HL27" s="156"/>
      <c r="HM27" s="156"/>
      <c r="HN27" s="156"/>
      <c r="HO27" s="156"/>
      <c r="HP27" s="156"/>
      <c r="HQ27" s="156"/>
      <c r="HR27" s="156"/>
      <c r="HS27" s="156"/>
      <c r="HT27" s="156"/>
      <c r="HU27" s="156"/>
      <c r="HV27" s="156"/>
      <c r="HW27" s="156"/>
      <c r="HX27" s="156"/>
      <c r="HY27" s="156"/>
      <c r="HZ27" s="156"/>
      <c r="IA27" s="156"/>
      <c r="IB27" s="156"/>
      <c r="IC27" s="156"/>
      <c r="ID27" s="156"/>
      <c r="IE27" s="156"/>
      <c r="IF27" s="156"/>
      <c r="IG27" s="156"/>
      <c r="IH27" s="156"/>
      <c r="II27" s="156"/>
      <c r="IJ27" s="156"/>
      <c r="IK27" s="156"/>
      <c r="IL27" s="156"/>
      <c r="IM27" s="156"/>
      <c r="IN27" s="156"/>
      <c r="IO27" s="156"/>
      <c r="IP27" s="156"/>
      <c r="IQ27" s="156"/>
      <c r="IR27" s="156"/>
      <c r="IS27" s="156"/>
      <c r="IT27" s="156"/>
      <c r="IU27" s="156"/>
      <c r="IV27" s="156"/>
      <c r="IW27" s="156"/>
      <c r="IX27" s="156"/>
      <c r="IY27" s="156"/>
      <c r="IZ27" s="156"/>
      <c r="JA27" s="156"/>
      <c r="JB27" s="156"/>
      <c r="JC27" s="156"/>
      <c r="JD27" s="156"/>
      <c r="JE27" s="156"/>
      <c r="JF27" s="156"/>
      <c r="JG27" s="156"/>
      <c r="JH27" s="156"/>
      <c r="JI27" s="156"/>
      <c r="JJ27" s="156"/>
      <c r="JK27" s="156"/>
      <c r="JL27" s="156"/>
      <c r="JM27" s="156"/>
      <c r="JN27" s="156"/>
      <c r="JO27" s="156"/>
      <c r="JP27" s="156"/>
      <c r="JQ27" s="156"/>
      <c r="JR27" s="156"/>
      <c r="JS27" s="156"/>
      <c r="JT27" s="156"/>
      <c r="JU27" s="156"/>
      <c r="JV27" s="156"/>
      <c r="JW27" s="156"/>
      <c r="JX27" s="156"/>
      <c r="JY27" s="156"/>
      <c r="JZ27" s="156"/>
      <c r="KA27" s="156"/>
      <c r="KB27" s="156"/>
      <c r="KC27" s="156"/>
      <c r="KD27" s="156"/>
      <c r="KE27" s="156"/>
      <c r="KF27" s="156"/>
      <c r="KG27" s="156"/>
      <c r="KH27" s="156"/>
      <c r="KI27" s="156"/>
      <c r="KJ27" s="156"/>
      <c r="KK27" s="156"/>
      <c r="KL27" s="156"/>
      <c r="KM27" s="156"/>
      <c r="KN27" s="156"/>
      <c r="KO27" s="156"/>
      <c r="KP27" s="156"/>
      <c r="KQ27" s="156"/>
      <c r="KR27" s="156"/>
      <c r="KS27" s="156"/>
      <c r="KT27" s="156"/>
      <c r="KU27" s="156"/>
      <c r="KV27" s="156"/>
      <c r="KW27" s="156"/>
      <c r="KX27" s="156"/>
      <c r="KY27" s="156"/>
      <c r="KZ27" s="156"/>
      <c r="LA27" s="156"/>
      <c r="LB27" s="156"/>
      <c r="LC27" s="156"/>
      <c r="LD27" s="156"/>
      <c r="LE27" s="156"/>
      <c r="LF27" s="156"/>
      <c r="LG27" s="156"/>
      <c r="LH27" s="156"/>
      <c r="LI27" s="156"/>
      <c r="LJ27" s="156"/>
      <c r="LK27" s="156"/>
      <c r="LL27" s="156"/>
      <c r="LM27" s="156"/>
      <c r="LN27" s="156"/>
      <c r="LO27" s="156"/>
      <c r="LP27" s="156"/>
      <c r="LQ27" s="156"/>
      <c r="LR27" s="156"/>
      <c r="LS27" s="156"/>
      <c r="LT27" s="156"/>
      <c r="LU27" s="156"/>
      <c r="LV27" s="156"/>
      <c r="LW27" s="156"/>
      <c r="LX27" s="156"/>
      <c r="LY27" s="156"/>
      <c r="LZ27" s="156"/>
      <c r="MA27" s="156"/>
      <c r="MB27" s="156"/>
      <c r="MC27" s="156"/>
      <c r="MD27" s="156"/>
      <c r="ME27" s="156"/>
      <c r="MF27" s="156"/>
      <c r="MG27" s="156"/>
      <c r="MH27" s="156"/>
      <c r="MI27" s="156"/>
      <c r="MJ27" s="156"/>
      <c r="MK27" s="156"/>
      <c r="ML27" s="156"/>
      <c r="MM27" s="156"/>
      <c r="MN27" s="156"/>
      <c r="MO27" s="156"/>
      <c r="MP27" s="156"/>
      <c r="MQ27" s="156"/>
      <c r="MR27" s="156"/>
      <c r="MS27" s="156"/>
      <c r="MT27" s="156"/>
      <c r="MU27" s="156"/>
      <c r="MV27" s="156"/>
      <c r="MW27" s="156"/>
      <c r="MX27" s="156"/>
      <c r="MY27" s="156"/>
      <c r="MZ27" s="156"/>
      <c r="NA27" s="156"/>
      <c r="NB27" s="156"/>
      <c r="NC27" s="156"/>
      <c r="ND27" s="156"/>
      <c r="NE27" s="156"/>
      <c r="NF27" s="156"/>
      <c r="NG27" s="156"/>
      <c r="NH27" s="156"/>
      <c r="NI27" s="156"/>
      <c r="NJ27" s="156"/>
      <c r="NK27" s="156"/>
      <c r="NL27" s="156"/>
      <c r="NM27" s="156"/>
      <c r="NN27" s="156"/>
      <c r="NO27" s="156"/>
      <c r="NP27" s="156"/>
      <c r="NQ27" s="156"/>
      <c r="NR27" s="156"/>
      <c r="NS27" s="156"/>
      <c r="NT27" s="156"/>
      <c r="NU27" s="156"/>
      <c r="NV27" s="156"/>
      <c r="NW27" s="156"/>
      <c r="NX27" s="156"/>
      <c r="NY27" s="156"/>
      <c r="NZ27" s="156"/>
      <c r="OA27" s="156"/>
      <c r="OB27" s="156"/>
      <c r="OC27" s="156"/>
      <c r="OD27" s="156"/>
      <c r="OE27" s="156"/>
      <c r="OF27" s="156"/>
      <c r="OG27" s="156"/>
      <c r="OH27" s="156"/>
      <c r="OI27" s="156"/>
      <c r="OJ27" s="156"/>
      <c r="OK27" s="156"/>
      <c r="OL27" s="156"/>
      <c r="OM27" s="156"/>
      <c r="ON27" s="156"/>
      <c r="OO27" s="156"/>
      <c r="OP27" s="156"/>
      <c r="OQ27" s="156"/>
      <c r="OR27" s="156"/>
      <c r="OS27" s="156"/>
      <c r="OT27" s="156"/>
      <c r="OU27" s="156"/>
      <c r="OV27" s="156"/>
      <c r="OW27" s="156"/>
      <c r="OX27" s="156"/>
      <c r="OY27" s="156"/>
      <c r="OZ27" s="156"/>
      <c r="PA27" s="156"/>
      <c r="PB27" s="156"/>
      <c r="PC27" s="156"/>
      <c r="PD27" s="156"/>
      <c r="PE27" s="156"/>
      <c r="PF27" s="156"/>
      <c r="PG27" s="156"/>
      <c r="PH27" s="156"/>
      <c r="PI27" s="156"/>
      <c r="PJ27" s="156"/>
      <c r="PK27" s="156"/>
      <c r="PL27" s="156"/>
      <c r="PM27" s="156"/>
      <c r="PN27" s="156"/>
      <c r="PO27" s="156"/>
      <c r="PP27" s="156"/>
      <c r="PQ27" s="156"/>
      <c r="PR27" s="156"/>
      <c r="PS27" s="156"/>
      <c r="PT27" s="156"/>
      <c r="PU27" s="156"/>
      <c r="PV27" s="156"/>
      <c r="PW27" s="156"/>
      <c r="PX27" s="156"/>
      <c r="PY27" s="156"/>
      <c r="PZ27" s="156"/>
      <c r="QA27" s="156"/>
      <c r="QB27" s="156"/>
      <c r="QC27" s="156"/>
      <c r="QD27" s="156"/>
      <c r="QE27" s="156"/>
      <c r="QF27" s="156"/>
      <c r="QG27" s="156"/>
      <c r="QH27" s="156"/>
      <c r="QI27" s="156"/>
      <c r="QJ27" s="156"/>
      <c r="QK27" s="156"/>
      <c r="QL27" s="156"/>
      <c r="QM27" s="156"/>
      <c r="QN27" s="156"/>
      <c r="QO27" s="156"/>
      <c r="QP27" s="156"/>
      <c r="QQ27" s="156"/>
      <c r="QR27" s="156"/>
      <c r="QS27" s="156"/>
      <c r="QT27" s="156"/>
      <c r="QU27" s="156"/>
      <c r="QV27" s="156"/>
      <c r="QW27" s="156"/>
      <c r="QX27" s="156"/>
      <c r="QY27" s="156"/>
      <c r="QZ27" s="156"/>
      <c r="RA27" s="156"/>
      <c r="RB27" s="156"/>
      <c r="RC27" s="156"/>
      <c r="RD27" s="156"/>
      <c r="RE27" s="156"/>
      <c r="RF27" s="156"/>
      <c r="RG27" s="156"/>
      <c r="RH27" s="156"/>
      <c r="RI27" s="156"/>
      <c r="RJ27" s="156"/>
      <c r="RK27" s="156"/>
      <c r="RL27" s="156"/>
      <c r="RM27" s="156"/>
      <c r="RN27" s="156"/>
      <c r="RO27" s="156"/>
      <c r="RP27" s="156"/>
      <c r="RQ27" s="156"/>
      <c r="RR27" s="156"/>
      <c r="RS27" s="156"/>
      <c r="RT27" s="156"/>
      <c r="RU27" s="156"/>
      <c r="RV27" s="156"/>
      <c r="RW27" s="156"/>
      <c r="RX27" s="156"/>
      <c r="RY27" s="156"/>
      <c r="RZ27" s="156"/>
      <c r="SA27" s="156"/>
      <c r="SB27" s="156"/>
      <c r="SC27" s="156"/>
      <c r="SD27" s="156"/>
      <c r="SE27" s="156"/>
      <c r="SF27" s="156"/>
      <c r="SG27" s="156"/>
      <c r="SH27" s="156"/>
      <c r="SI27" s="156"/>
      <c r="SJ27" s="156"/>
      <c r="SK27" s="156"/>
      <c r="SL27" s="156"/>
      <c r="SM27" s="156"/>
      <c r="SN27" s="156"/>
      <c r="SO27" s="156"/>
      <c r="SP27" s="156"/>
      <c r="SQ27" s="156"/>
      <c r="SR27" s="156"/>
      <c r="SS27" s="156"/>
      <c r="ST27" s="156"/>
      <c r="SU27" s="156"/>
      <c r="SV27" s="156"/>
      <c r="SW27" s="156"/>
      <c r="SX27" s="156"/>
      <c r="SY27" s="156"/>
      <c r="SZ27" s="156"/>
      <c r="TA27" s="156"/>
      <c r="TB27" s="156"/>
      <c r="TC27" s="156"/>
      <c r="TD27" s="156"/>
      <c r="TE27" s="156"/>
      <c r="TF27" s="156"/>
      <c r="TG27" s="156"/>
      <c r="TH27" s="156"/>
      <c r="TI27" s="156"/>
      <c r="TJ27" s="156"/>
      <c r="TK27" s="156"/>
      <c r="TL27" s="156"/>
      <c r="TM27" s="156"/>
      <c r="TN27" s="156"/>
      <c r="TO27" s="156"/>
      <c r="TP27" s="156"/>
      <c r="TQ27" s="156"/>
      <c r="TR27" s="156"/>
      <c r="TS27" s="156"/>
      <c r="TT27" s="156"/>
      <c r="TU27" s="156"/>
      <c r="TV27" s="156"/>
      <c r="TW27" s="156"/>
      <c r="TX27" s="156"/>
      <c r="TY27" s="156"/>
      <c r="TZ27" s="156"/>
      <c r="UA27" s="156"/>
      <c r="UB27" s="156"/>
      <c r="UC27" s="156"/>
      <c r="UD27" s="156"/>
      <c r="UE27" s="156"/>
      <c r="UF27" s="156"/>
      <c r="UG27" s="156"/>
      <c r="UH27" s="156"/>
      <c r="UI27" s="156"/>
      <c r="UJ27" s="156"/>
      <c r="UK27" s="156"/>
      <c r="UL27" s="156"/>
      <c r="UM27" s="156"/>
      <c r="UN27" s="156"/>
      <c r="UO27" s="156"/>
      <c r="UP27" s="156"/>
      <c r="UQ27" s="156"/>
      <c r="UR27" s="156"/>
      <c r="US27" s="156"/>
      <c r="UT27" s="156"/>
      <c r="UU27" s="156"/>
      <c r="UV27" s="156"/>
      <c r="UW27" s="156"/>
      <c r="UX27" s="156"/>
      <c r="UY27" s="156"/>
      <c r="UZ27" s="156"/>
      <c r="VA27" s="156"/>
      <c r="VB27" s="156"/>
      <c r="VC27" s="156"/>
      <c r="VD27" s="156"/>
      <c r="VE27" s="156"/>
      <c r="VF27" s="156"/>
      <c r="VG27" s="156"/>
      <c r="VH27" s="156"/>
      <c r="VI27" s="156"/>
      <c r="VJ27" s="156"/>
      <c r="VK27" s="156"/>
      <c r="VL27" s="156"/>
      <c r="VM27" s="156"/>
      <c r="VN27" s="156"/>
      <c r="VO27" s="156"/>
      <c r="VP27" s="156"/>
      <c r="VQ27" s="156"/>
      <c r="VR27" s="156"/>
      <c r="VS27" s="156"/>
      <c r="VT27" s="156"/>
      <c r="VU27" s="156"/>
      <c r="VV27" s="156"/>
      <c r="VW27" s="156"/>
      <c r="VX27" s="156"/>
      <c r="VY27" s="156"/>
      <c r="VZ27" s="156"/>
      <c r="WA27" s="156"/>
      <c r="WB27" s="156"/>
      <c r="WC27" s="156"/>
      <c r="WD27" s="156"/>
      <c r="WE27" s="156"/>
      <c r="WF27" s="156"/>
      <c r="WG27" s="156"/>
      <c r="WH27" s="156"/>
      <c r="WI27" s="156"/>
      <c r="WJ27" s="156"/>
      <c r="WK27" s="156"/>
      <c r="WL27" s="156"/>
      <c r="WM27" s="156"/>
      <c r="WN27" s="156"/>
      <c r="WO27" s="156"/>
      <c r="WP27" s="156"/>
      <c r="WQ27" s="156"/>
      <c r="WR27" s="156"/>
      <c r="WS27" s="156"/>
      <c r="WT27" s="156"/>
      <c r="WU27" s="156"/>
      <c r="WV27" s="156"/>
      <c r="WW27" s="156"/>
      <c r="WX27" s="156"/>
      <c r="WY27" s="156"/>
      <c r="WZ27" s="156"/>
      <c r="XA27" s="156"/>
      <c r="XB27" s="156"/>
      <c r="XC27" s="156"/>
      <c r="XD27" s="156"/>
      <c r="XE27" s="156"/>
      <c r="XF27" s="156"/>
      <c r="XG27" s="156"/>
      <c r="XH27" s="156"/>
      <c r="XI27" s="156"/>
      <c r="XJ27" s="156"/>
      <c r="XK27" s="156"/>
      <c r="XL27" s="156"/>
      <c r="XM27" s="156"/>
      <c r="XN27" s="156"/>
      <c r="XO27" s="156"/>
      <c r="XP27" s="156"/>
      <c r="XQ27" s="156"/>
      <c r="XR27" s="156"/>
      <c r="XS27" s="156"/>
      <c r="XT27" s="156"/>
      <c r="XU27" s="156"/>
      <c r="XV27" s="156"/>
      <c r="XW27" s="156"/>
      <c r="XX27" s="156"/>
      <c r="XY27" s="156"/>
      <c r="XZ27" s="156"/>
      <c r="YA27" s="156"/>
      <c r="YB27" s="156"/>
      <c r="YC27" s="156"/>
      <c r="YD27" s="156"/>
      <c r="YE27" s="156"/>
      <c r="YF27" s="156"/>
      <c r="YG27" s="156"/>
      <c r="YH27" s="156"/>
      <c r="YI27" s="156"/>
      <c r="YJ27" s="156"/>
      <c r="YK27" s="156"/>
      <c r="YL27" s="156"/>
      <c r="YM27" s="156"/>
      <c r="YN27" s="156"/>
      <c r="YO27" s="156"/>
      <c r="YP27" s="156"/>
      <c r="YQ27" s="156"/>
      <c r="YR27" s="156"/>
      <c r="YS27" s="156"/>
      <c r="YT27" s="156"/>
      <c r="YU27" s="156"/>
      <c r="YV27" s="156"/>
      <c r="YW27" s="156"/>
      <c r="YX27" s="156"/>
      <c r="YY27" s="156"/>
      <c r="YZ27" s="156"/>
      <c r="ZA27" s="156"/>
      <c r="ZB27" s="156"/>
      <c r="ZC27" s="156"/>
      <c r="ZD27" s="156"/>
      <c r="ZE27" s="156"/>
      <c r="ZF27" s="156"/>
      <c r="ZG27" s="156"/>
      <c r="ZH27" s="156"/>
      <c r="ZI27" s="156"/>
      <c r="ZJ27" s="156"/>
      <c r="ZK27" s="156"/>
      <c r="ZL27" s="156"/>
      <c r="ZM27" s="156"/>
      <c r="ZN27" s="156"/>
      <c r="ZO27" s="156"/>
      <c r="ZP27" s="156"/>
      <c r="ZQ27" s="156"/>
      <c r="ZR27" s="156"/>
      <c r="ZS27" s="156"/>
      <c r="ZT27" s="156"/>
      <c r="ZU27" s="156"/>
      <c r="ZV27" s="156"/>
      <c r="ZW27" s="156"/>
      <c r="ZX27" s="156"/>
      <c r="ZY27" s="156"/>
      <c r="ZZ27" s="156"/>
      <c r="AAA27" s="156"/>
      <c r="AAB27" s="156"/>
      <c r="AAC27" s="156"/>
      <c r="AAD27" s="156"/>
      <c r="AAE27" s="156"/>
      <c r="AAF27" s="156"/>
      <c r="AAG27" s="156"/>
      <c r="AAH27" s="156"/>
      <c r="AAI27" s="156"/>
      <c r="AAJ27" s="156"/>
      <c r="AAK27" s="156"/>
      <c r="AAL27" s="156"/>
      <c r="AAM27" s="156"/>
      <c r="AAN27" s="156"/>
      <c r="AAO27" s="156"/>
      <c r="AAP27" s="156"/>
      <c r="AAQ27" s="156"/>
      <c r="AAR27" s="156"/>
      <c r="AAS27" s="156"/>
      <c r="AAT27" s="156"/>
      <c r="AAU27" s="156"/>
      <c r="AAV27" s="156"/>
      <c r="AAW27" s="156"/>
      <c r="AAX27" s="156"/>
      <c r="AAY27" s="156"/>
      <c r="AAZ27" s="156"/>
      <c r="ABA27" s="156"/>
      <c r="ABB27" s="156"/>
      <c r="ABC27" s="156"/>
      <c r="ABD27" s="156"/>
      <c r="ABE27" s="156"/>
      <c r="ABF27" s="156"/>
      <c r="ABG27" s="156"/>
      <c r="ABH27" s="156"/>
      <c r="ABI27" s="156"/>
      <c r="ABJ27" s="156"/>
      <c r="ABK27" s="156"/>
      <c r="ABL27" s="156"/>
      <c r="ABM27" s="156"/>
      <c r="ABN27" s="156"/>
      <c r="ABO27" s="156"/>
      <c r="ABP27" s="156"/>
      <c r="ABQ27" s="156"/>
      <c r="ABR27" s="156"/>
      <c r="ABS27" s="156"/>
      <c r="ABT27" s="156"/>
      <c r="ABU27" s="156"/>
      <c r="ABV27" s="156"/>
      <c r="ABW27" s="156"/>
      <c r="ABX27" s="156"/>
      <c r="ABY27" s="156"/>
      <c r="ABZ27" s="156"/>
      <c r="ACA27" s="156"/>
      <c r="ACB27" s="156"/>
      <c r="ACC27" s="156"/>
      <c r="ACD27" s="156"/>
      <c r="ACE27" s="156"/>
      <c r="ACF27" s="156"/>
      <c r="ACG27" s="156"/>
      <c r="ACH27" s="156"/>
      <c r="ACI27" s="156"/>
      <c r="ACJ27" s="156"/>
      <c r="ACK27" s="156"/>
      <c r="ACL27" s="156"/>
      <c r="ACM27" s="156"/>
      <c r="ACN27" s="156"/>
      <c r="ACO27" s="156"/>
      <c r="ACP27" s="156"/>
      <c r="ACQ27" s="156"/>
      <c r="ACR27" s="156"/>
      <c r="ACS27" s="156"/>
      <c r="ACT27" s="156"/>
      <c r="ACU27" s="156"/>
      <c r="ACV27" s="156"/>
      <c r="ACW27" s="156"/>
      <c r="ACX27" s="156"/>
      <c r="ACY27" s="156"/>
      <c r="ACZ27" s="156"/>
      <c r="ADA27" s="156"/>
      <c r="ADB27" s="156"/>
      <c r="ADC27" s="156"/>
      <c r="ADD27" s="156"/>
      <c r="ADE27" s="156"/>
      <c r="ADF27" s="156"/>
      <c r="ADG27" s="156"/>
      <c r="ADH27" s="156"/>
      <c r="ADI27" s="156"/>
      <c r="ADJ27" s="156"/>
      <c r="ADK27" s="156"/>
      <c r="ADL27" s="156"/>
      <c r="ADM27" s="156"/>
      <c r="ADN27" s="156"/>
      <c r="ADO27" s="156"/>
      <c r="ADP27" s="156"/>
      <c r="ADQ27" s="156"/>
      <c r="ADR27" s="156"/>
      <c r="ADS27" s="156"/>
      <c r="ADT27" s="156"/>
      <c r="ADU27" s="156"/>
      <c r="ADV27" s="156"/>
      <c r="ADW27" s="156"/>
      <c r="ADX27" s="156"/>
      <c r="ADY27" s="156"/>
      <c r="ADZ27" s="156"/>
      <c r="AEA27" s="156"/>
      <c r="AEB27" s="156"/>
      <c r="AEC27" s="156"/>
      <c r="AED27" s="156"/>
      <c r="AEE27" s="156"/>
      <c r="AEF27" s="156"/>
      <c r="AEG27" s="156"/>
      <c r="AEH27" s="156"/>
      <c r="AEI27" s="156"/>
      <c r="AEJ27" s="156"/>
      <c r="AEK27" s="156"/>
      <c r="AEL27" s="156"/>
      <c r="AEM27" s="156"/>
      <c r="AEN27" s="156"/>
      <c r="AEO27" s="156"/>
      <c r="AEP27" s="156"/>
      <c r="AEQ27" s="156"/>
      <c r="AER27" s="156"/>
      <c r="AES27" s="156"/>
      <c r="AET27" s="156"/>
      <c r="AEU27" s="156"/>
      <c r="AEV27" s="156"/>
      <c r="AEW27" s="156"/>
      <c r="AEX27" s="156"/>
      <c r="AEY27" s="156"/>
      <c r="AEZ27" s="156"/>
      <c r="AFA27" s="156"/>
      <c r="AFB27" s="156"/>
      <c r="AFC27" s="156"/>
      <c r="AFD27" s="156"/>
      <c r="AFE27" s="156"/>
      <c r="AFF27" s="156"/>
      <c r="AFG27" s="156"/>
      <c r="AFH27" s="156"/>
      <c r="AFI27" s="156"/>
      <c r="AFJ27" s="156"/>
      <c r="AFK27" s="156"/>
      <c r="AFL27" s="156"/>
      <c r="AFM27" s="156"/>
      <c r="AFN27" s="156"/>
      <c r="AFO27" s="156"/>
      <c r="AFP27" s="156"/>
      <c r="AFQ27" s="156"/>
      <c r="AFR27" s="156"/>
      <c r="AFS27" s="156"/>
      <c r="AFT27" s="156"/>
      <c r="AFU27" s="156"/>
      <c r="AFV27" s="156"/>
      <c r="AFW27" s="156"/>
      <c r="AFX27" s="156"/>
      <c r="AFY27" s="156"/>
      <c r="AFZ27" s="156"/>
      <c r="AGA27" s="156"/>
      <c r="AGB27" s="156"/>
      <c r="AGC27" s="156"/>
      <c r="AGD27" s="156"/>
      <c r="AGE27" s="156"/>
      <c r="AGF27" s="156"/>
      <c r="AGG27" s="156"/>
      <c r="AGH27" s="156"/>
      <c r="AGI27" s="156"/>
      <c r="AGJ27" s="156"/>
      <c r="AGK27" s="156"/>
      <c r="AGL27" s="156"/>
      <c r="AGM27" s="156"/>
      <c r="AGN27" s="156"/>
      <c r="AGO27" s="156"/>
      <c r="AGP27" s="156"/>
      <c r="AGQ27" s="156"/>
      <c r="AGR27" s="156"/>
      <c r="AGS27" s="156"/>
      <c r="AGT27" s="156"/>
      <c r="AGU27" s="156"/>
      <c r="AGV27" s="156"/>
      <c r="AGW27" s="156"/>
      <c r="AGX27" s="156"/>
      <c r="AGY27" s="156"/>
      <c r="AGZ27" s="156"/>
      <c r="AHA27" s="156"/>
      <c r="AHB27" s="156"/>
      <c r="AHC27" s="156"/>
      <c r="AHD27" s="156"/>
      <c r="AHE27" s="156"/>
      <c r="AHF27" s="156"/>
      <c r="AHG27" s="156"/>
      <c r="AHH27" s="156"/>
      <c r="AHI27" s="156"/>
      <c r="AHJ27" s="156"/>
      <c r="AHK27" s="156"/>
      <c r="AHL27" s="156"/>
      <c r="AHM27" s="156"/>
      <c r="AHN27" s="156"/>
      <c r="AHO27" s="156"/>
      <c r="AHP27" s="156"/>
      <c r="AHQ27" s="156"/>
      <c r="AHR27" s="156"/>
      <c r="AHS27" s="156"/>
      <c r="AHT27" s="156"/>
      <c r="AHU27" s="156"/>
      <c r="AHV27" s="156"/>
      <c r="AHW27" s="156"/>
      <c r="AHX27" s="156"/>
      <c r="AHY27" s="156"/>
      <c r="AHZ27" s="156"/>
      <c r="AIA27" s="156"/>
      <c r="AIB27" s="156"/>
      <c r="AIC27" s="156"/>
      <c r="AID27" s="156"/>
      <c r="AIE27" s="156"/>
      <c r="AIF27" s="156"/>
      <c r="AIG27" s="156"/>
      <c r="AIH27" s="156"/>
      <c r="AII27" s="156"/>
      <c r="AIJ27" s="156"/>
      <c r="AIK27" s="156"/>
      <c r="AIL27" s="156"/>
      <c r="AIM27" s="156"/>
      <c r="AIN27" s="156"/>
      <c r="AIO27" s="156"/>
      <c r="AIP27" s="156"/>
      <c r="AIQ27" s="156"/>
      <c r="AIR27" s="156"/>
      <c r="AIS27" s="156"/>
      <c r="AIT27" s="156"/>
      <c r="AIU27" s="156"/>
      <c r="AIV27" s="156"/>
      <c r="AIW27" s="156"/>
      <c r="AIX27" s="156"/>
      <c r="AIY27" s="156"/>
      <c r="AIZ27" s="156"/>
      <c r="AJA27" s="156"/>
      <c r="AJB27" s="156"/>
      <c r="AJC27" s="156"/>
      <c r="AJD27" s="156"/>
      <c r="AJE27" s="156"/>
      <c r="AJF27" s="156"/>
      <c r="AJG27" s="156"/>
      <c r="AJH27" s="156"/>
      <c r="AJI27" s="156"/>
      <c r="AJJ27" s="156"/>
      <c r="AJK27" s="156"/>
      <c r="AJL27" s="156"/>
      <c r="AJM27" s="156"/>
      <c r="AJN27" s="156"/>
      <c r="AJO27" s="156"/>
      <c r="AJP27" s="156"/>
      <c r="AJQ27" s="156"/>
      <c r="AJR27" s="156"/>
      <c r="AJS27" s="156"/>
      <c r="AJT27" s="156"/>
      <c r="AJU27" s="156"/>
      <c r="AJV27" s="156"/>
      <c r="AJW27" s="156"/>
      <c r="AJX27" s="156"/>
      <c r="AJY27" s="156"/>
      <c r="AJZ27" s="156"/>
      <c r="AKA27" s="156"/>
      <c r="AKB27" s="156"/>
      <c r="AKC27" s="156"/>
      <c r="AKD27" s="156"/>
      <c r="AKE27" s="156"/>
      <c r="AKF27" s="156"/>
      <c r="AKG27" s="156"/>
      <c r="AKH27" s="156"/>
      <c r="AKI27" s="156"/>
      <c r="AKJ27" s="156"/>
      <c r="AKK27" s="156"/>
      <c r="AKL27" s="156"/>
      <c r="AKM27" s="156"/>
      <c r="AKN27" s="156"/>
      <c r="AKO27" s="156"/>
      <c r="AKP27" s="156"/>
      <c r="AKQ27" s="156"/>
      <c r="AKR27" s="156"/>
      <c r="AKS27" s="156"/>
      <c r="AKT27" s="156"/>
      <c r="AKU27" s="156"/>
      <c r="AKV27" s="156"/>
      <c r="AKW27" s="156"/>
      <c r="AKX27" s="156"/>
      <c r="AKY27" s="156"/>
      <c r="AKZ27" s="156"/>
      <c r="ALA27" s="156"/>
      <c r="ALB27" s="156"/>
      <c r="ALC27" s="156"/>
      <c r="ALD27" s="156"/>
      <c r="ALE27" s="156"/>
      <c r="ALF27" s="156"/>
      <c r="ALG27" s="156"/>
      <c r="ALH27" s="156"/>
      <c r="ALI27" s="156"/>
      <c r="ALJ27" s="156"/>
      <c r="ALK27" s="156"/>
      <c r="ALL27" s="156"/>
      <c r="ALM27" s="156"/>
      <c r="ALN27" s="156"/>
      <c r="ALO27" s="156"/>
      <c r="ALP27" s="156"/>
      <c r="ALQ27" s="156"/>
      <c r="ALR27" s="156"/>
      <c r="ALS27" s="156"/>
      <c r="ALT27" s="156"/>
      <c r="ALU27" s="156"/>
      <c r="ALV27" s="156"/>
      <c r="ALW27" s="156"/>
      <c r="ALX27" s="156"/>
      <c r="ALY27" s="156"/>
      <c r="ALZ27" s="156"/>
      <c r="AMA27" s="156"/>
      <c r="AMB27" s="156"/>
      <c r="AMC27" s="156"/>
      <c r="AMD27" s="156"/>
      <c r="AME27" s="156"/>
      <c r="AMF27" s="156"/>
      <c r="AMG27" s="156"/>
      <c r="AMH27" s="156"/>
      <c r="AMI27" s="156"/>
      <c r="AMJ27" s="156"/>
      <c r="AMK27" s="156"/>
      <c r="AML27" s="156"/>
      <c r="AMM27" s="156"/>
      <c r="AMN27" s="156"/>
      <c r="AMO27" s="156"/>
      <c r="AMP27" s="156"/>
      <c r="AMQ27" s="156"/>
      <c r="AMR27" s="156"/>
      <c r="AMS27" s="156"/>
      <c r="AMT27" s="156"/>
      <c r="AMU27" s="156"/>
      <c r="AMV27" s="156"/>
      <c r="AMW27" s="156"/>
      <c r="AMX27" s="156"/>
      <c r="AMY27" s="156"/>
      <c r="AMZ27" s="156"/>
      <c r="ANA27" s="156"/>
      <c r="ANB27" s="156"/>
      <c r="ANC27" s="156"/>
      <c r="AND27" s="156"/>
      <c r="ANE27" s="156"/>
      <c r="ANF27" s="156"/>
      <c r="ANG27" s="156"/>
      <c r="ANH27" s="156"/>
      <c r="ANI27" s="156"/>
      <c r="ANJ27" s="156"/>
      <c r="ANK27" s="156"/>
      <c r="ANL27" s="156"/>
      <c r="ANM27" s="156"/>
      <c r="ANN27" s="156"/>
      <c r="ANO27" s="156"/>
      <c r="ANP27" s="156"/>
      <c r="ANQ27" s="156"/>
      <c r="ANR27" s="156"/>
      <c r="ANS27" s="156"/>
      <c r="ANT27" s="156"/>
      <c r="ANU27" s="156"/>
      <c r="ANV27" s="156"/>
      <c r="ANW27" s="156"/>
      <c r="ANX27" s="156"/>
      <c r="ANY27" s="156"/>
      <c r="ANZ27" s="156"/>
      <c r="AOA27" s="156"/>
      <c r="AOB27" s="156"/>
      <c r="AOC27" s="156"/>
      <c r="AOD27" s="156"/>
      <c r="AOE27" s="156"/>
      <c r="AOF27" s="156"/>
      <c r="AOG27" s="156"/>
      <c r="AOH27" s="156"/>
      <c r="AOI27" s="156"/>
      <c r="AOJ27" s="156"/>
      <c r="AOK27" s="156"/>
      <c r="AOL27" s="156"/>
      <c r="AOM27" s="156"/>
      <c r="AON27" s="156"/>
      <c r="AOO27" s="156"/>
      <c r="AOP27" s="156"/>
      <c r="AOQ27" s="156"/>
      <c r="AOR27" s="156"/>
      <c r="AOS27" s="156"/>
      <c r="AOT27" s="156"/>
      <c r="AOU27" s="156"/>
      <c r="AOV27" s="156"/>
      <c r="AOW27" s="156"/>
      <c r="AOX27" s="156"/>
      <c r="AOY27" s="156"/>
      <c r="AOZ27" s="156"/>
      <c r="APA27" s="156"/>
      <c r="APB27" s="156"/>
      <c r="APC27" s="156"/>
      <c r="APD27" s="156"/>
      <c r="APE27" s="156"/>
      <c r="APF27" s="156"/>
      <c r="APG27" s="156"/>
      <c r="APH27" s="156"/>
      <c r="API27" s="156"/>
      <c r="APJ27" s="156"/>
      <c r="APK27" s="156"/>
      <c r="APL27" s="156"/>
      <c r="APM27" s="156"/>
      <c r="APN27" s="156"/>
      <c r="APO27" s="156"/>
      <c r="APP27" s="156"/>
      <c r="APQ27" s="156"/>
      <c r="APR27" s="156"/>
      <c r="APS27" s="156"/>
      <c r="APT27" s="156"/>
      <c r="APU27" s="156"/>
      <c r="APV27" s="156"/>
      <c r="APW27" s="156"/>
      <c r="APX27" s="156"/>
      <c r="APY27" s="156"/>
      <c r="APZ27" s="156"/>
      <c r="AQA27" s="156"/>
      <c r="AQB27" s="156"/>
      <c r="AQC27" s="156"/>
      <c r="AQD27" s="156"/>
      <c r="AQE27" s="156"/>
      <c r="AQF27" s="156"/>
      <c r="AQG27" s="156"/>
      <c r="AQH27" s="156"/>
      <c r="AQI27" s="156"/>
      <c r="AQJ27" s="156"/>
      <c r="AQK27" s="156"/>
      <c r="AQL27" s="156"/>
      <c r="AQM27" s="156"/>
      <c r="AQN27" s="156"/>
      <c r="AQO27" s="156"/>
      <c r="AQP27" s="156"/>
      <c r="AQQ27" s="156"/>
      <c r="AQR27" s="156"/>
      <c r="AQS27" s="156"/>
      <c r="AQT27" s="156"/>
      <c r="AQU27" s="156"/>
      <c r="AQV27" s="156"/>
      <c r="AQW27" s="156"/>
      <c r="AQX27" s="156"/>
      <c r="AQY27" s="156"/>
      <c r="AQZ27" s="156"/>
      <c r="ARA27" s="156"/>
      <c r="ARB27" s="156"/>
      <c r="ARC27" s="156"/>
      <c r="ARD27" s="156"/>
      <c r="ARE27" s="156"/>
      <c r="ARF27" s="156"/>
      <c r="ARG27" s="156"/>
      <c r="ARH27" s="156"/>
      <c r="ARI27" s="156"/>
      <c r="ARJ27" s="156"/>
      <c r="ARK27" s="156"/>
      <c r="ARL27" s="156"/>
      <c r="ARM27" s="156"/>
      <c r="ARN27" s="156"/>
      <c r="ARO27" s="156"/>
      <c r="ARP27" s="156"/>
      <c r="ARQ27" s="156"/>
      <c r="ARR27" s="156"/>
      <c r="ARS27" s="156"/>
      <c r="ART27" s="156"/>
      <c r="ARU27" s="156"/>
      <c r="ARV27" s="156"/>
      <c r="ARW27" s="156"/>
      <c r="ARX27" s="156"/>
      <c r="ARY27" s="156"/>
      <c r="ARZ27" s="156"/>
      <c r="ASA27" s="156"/>
      <c r="ASB27" s="156"/>
      <c r="ASC27" s="156"/>
      <c r="ASD27" s="156"/>
      <c r="ASE27" s="156"/>
      <c r="ASF27" s="156"/>
      <c r="ASG27" s="156"/>
      <c r="ASH27" s="156"/>
      <c r="ASI27" s="156"/>
      <c r="ASJ27" s="156"/>
      <c r="ASK27" s="156"/>
      <c r="ASL27" s="156"/>
      <c r="ASM27" s="156"/>
      <c r="ASN27" s="156"/>
      <c r="ASO27" s="156"/>
      <c r="ASP27" s="156"/>
      <c r="ASQ27" s="156"/>
      <c r="ASR27" s="156"/>
      <c r="ASS27" s="156"/>
      <c r="AST27" s="156"/>
      <c r="ASU27" s="156"/>
      <c r="ASV27" s="156"/>
      <c r="ASW27" s="156"/>
      <c r="ASX27" s="156"/>
      <c r="ASY27" s="156"/>
      <c r="ASZ27" s="156"/>
      <c r="ATA27" s="156"/>
      <c r="ATB27" s="156"/>
      <c r="ATC27" s="156"/>
      <c r="ATD27" s="156"/>
      <c r="ATE27" s="156"/>
      <c r="ATF27" s="156"/>
      <c r="ATG27" s="156"/>
      <c r="ATH27" s="156"/>
      <c r="ATI27" s="156"/>
      <c r="ATJ27" s="156"/>
      <c r="ATK27" s="156"/>
      <c r="ATL27" s="156"/>
      <c r="ATM27" s="156"/>
      <c r="ATN27" s="156"/>
      <c r="ATO27" s="156"/>
      <c r="ATP27" s="156"/>
      <c r="ATQ27" s="156"/>
      <c r="ATR27" s="156"/>
      <c r="ATS27" s="156"/>
      <c r="ATT27" s="156"/>
      <c r="ATU27" s="156"/>
      <c r="ATV27" s="156"/>
      <c r="ATW27" s="156"/>
      <c r="ATX27" s="156"/>
      <c r="ATY27" s="156"/>
      <c r="ATZ27" s="156"/>
      <c r="AUA27" s="156"/>
      <c r="AUB27" s="156"/>
      <c r="AUC27" s="156"/>
      <c r="AUD27" s="156"/>
      <c r="AUE27" s="156"/>
      <c r="AUF27" s="156"/>
      <c r="AUG27" s="156"/>
      <c r="AUH27" s="156"/>
      <c r="AUI27" s="156"/>
      <c r="AUJ27" s="156"/>
      <c r="AUK27" s="156"/>
      <c r="AUL27" s="156"/>
      <c r="AUM27" s="156"/>
      <c r="AUN27" s="156"/>
      <c r="AUO27" s="156"/>
      <c r="AUP27" s="156"/>
      <c r="AUQ27" s="156"/>
      <c r="AUR27" s="156"/>
      <c r="AUS27" s="156"/>
      <c r="AUT27" s="156"/>
      <c r="AUU27" s="156"/>
      <c r="AUV27" s="156"/>
      <c r="AUW27" s="156"/>
      <c r="AUX27" s="156"/>
      <c r="AUY27" s="156"/>
      <c r="AUZ27" s="156"/>
      <c r="AVA27" s="156"/>
      <c r="AVB27" s="156"/>
      <c r="AVC27" s="156"/>
      <c r="AVD27" s="156"/>
      <c r="AVE27" s="156"/>
      <c r="AVF27" s="156"/>
      <c r="AVG27" s="156"/>
      <c r="AVH27" s="156"/>
      <c r="AVI27" s="156"/>
      <c r="AVJ27" s="156"/>
      <c r="AVK27" s="156"/>
      <c r="AVL27" s="156"/>
      <c r="AVM27" s="156"/>
      <c r="AVN27" s="156"/>
      <c r="AVO27" s="156"/>
      <c r="AVP27" s="156"/>
      <c r="AVQ27" s="156"/>
      <c r="AVR27" s="156"/>
      <c r="AVS27" s="156"/>
      <c r="AVT27" s="156"/>
      <c r="AVU27" s="156"/>
      <c r="AVV27" s="156"/>
      <c r="AVW27" s="156"/>
      <c r="AVX27" s="156"/>
      <c r="AVY27" s="156"/>
      <c r="AVZ27" s="156"/>
      <c r="AWA27" s="156"/>
      <c r="AWB27" s="156"/>
      <c r="AWC27" s="156"/>
      <c r="AWD27" s="156"/>
      <c r="AWE27" s="156"/>
      <c r="AWF27" s="156"/>
      <c r="AWG27" s="156"/>
      <c r="AWH27" s="156"/>
      <c r="AWI27" s="156"/>
      <c r="AWJ27" s="156"/>
      <c r="AWK27" s="156"/>
      <c r="AWL27" s="156"/>
      <c r="AWM27" s="156"/>
      <c r="AWN27" s="156"/>
      <c r="AWO27" s="156"/>
      <c r="AWP27" s="156"/>
      <c r="AWQ27" s="156"/>
      <c r="AWR27" s="156"/>
      <c r="AWS27" s="156"/>
      <c r="AWT27" s="156"/>
      <c r="AWU27" s="156"/>
      <c r="AWV27" s="156"/>
      <c r="AWW27" s="156"/>
      <c r="AWX27" s="156"/>
      <c r="AWY27" s="156"/>
      <c r="AWZ27" s="156"/>
      <c r="AXA27" s="156"/>
      <c r="AXB27" s="156"/>
      <c r="AXC27" s="156"/>
      <c r="AXD27" s="156"/>
      <c r="AXE27" s="156"/>
      <c r="AXF27" s="156"/>
      <c r="AXG27" s="156"/>
      <c r="AXH27" s="156"/>
      <c r="AXI27" s="156"/>
      <c r="AXJ27" s="156"/>
      <c r="AXK27" s="156"/>
      <c r="AXL27" s="156"/>
      <c r="AXM27" s="156"/>
      <c r="AXN27" s="156"/>
      <c r="AXO27" s="156"/>
      <c r="AXP27" s="156"/>
      <c r="AXQ27" s="156"/>
      <c r="AXR27" s="156"/>
      <c r="AXS27" s="156"/>
      <c r="AXT27" s="156"/>
      <c r="AXU27" s="156"/>
      <c r="AXV27" s="156"/>
      <c r="AXW27" s="156"/>
      <c r="AXX27" s="156"/>
      <c r="AXY27" s="156"/>
      <c r="AXZ27" s="156"/>
      <c r="AYA27" s="156"/>
      <c r="AYB27" s="156"/>
      <c r="AYC27" s="156"/>
      <c r="AYD27" s="156"/>
      <c r="AYE27" s="156"/>
      <c r="AYF27" s="156"/>
      <c r="AYG27" s="156"/>
      <c r="AYH27" s="156"/>
      <c r="AYI27" s="156"/>
      <c r="AYJ27" s="156"/>
      <c r="AYK27" s="156"/>
      <c r="AYL27" s="156"/>
      <c r="AYM27" s="156"/>
      <c r="AYN27" s="156"/>
      <c r="AYO27" s="156"/>
      <c r="AYP27" s="156"/>
      <c r="AYQ27" s="156"/>
      <c r="AYR27" s="156"/>
      <c r="AYS27" s="156"/>
      <c r="AYT27" s="156"/>
      <c r="AYU27" s="156"/>
      <c r="AYV27" s="156"/>
      <c r="AYW27" s="156"/>
      <c r="AYX27" s="156"/>
      <c r="AYY27" s="156"/>
      <c r="AYZ27" s="156"/>
      <c r="AZA27" s="156"/>
      <c r="AZB27" s="156"/>
      <c r="AZC27" s="156"/>
      <c r="AZD27" s="156"/>
      <c r="AZE27" s="156"/>
      <c r="AZF27" s="156"/>
      <c r="AZG27" s="156"/>
      <c r="AZH27" s="156"/>
      <c r="AZI27" s="156"/>
      <c r="AZJ27" s="156"/>
      <c r="AZK27" s="156"/>
      <c r="AZL27" s="156"/>
      <c r="AZM27" s="156"/>
      <c r="AZN27" s="156"/>
      <c r="AZO27" s="156"/>
      <c r="AZP27" s="156"/>
      <c r="AZQ27" s="156"/>
      <c r="AZR27" s="156"/>
      <c r="AZS27" s="156"/>
      <c r="AZT27" s="156"/>
      <c r="AZU27" s="156"/>
      <c r="AZV27" s="156"/>
      <c r="AZW27" s="156"/>
      <c r="AZX27" s="156"/>
      <c r="AZY27" s="156"/>
      <c r="AZZ27" s="156"/>
      <c r="BAA27" s="156"/>
      <c r="BAB27" s="156"/>
      <c r="BAC27" s="156"/>
      <c r="BAD27" s="156"/>
      <c r="BAE27" s="156"/>
      <c r="BAF27" s="156"/>
      <c r="BAG27" s="156"/>
      <c r="BAH27" s="156"/>
      <c r="BAI27" s="156"/>
      <c r="BAJ27" s="156"/>
      <c r="BAK27" s="156"/>
      <c r="BAL27" s="156"/>
      <c r="BAM27" s="156"/>
      <c r="BAN27" s="156"/>
      <c r="BAO27" s="156"/>
      <c r="BAP27" s="156"/>
      <c r="BAQ27" s="156"/>
      <c r="BAR27" s="156"/>
      <c r="BAS27" s="156"/>
      <c r="BAT27" s="156"/>
      <c r="BAU27" s="156"/>
      <c r="BAV27" s="156"/>
      <c r="BAW27" s="156"/>
      <c r="BAX27" s="156"/>
      <c r="BAY27" s="156"/>
      <c r="BAZ27" s="156"/>
      <c r="BBA27" s="156"/>
      <c r="BBB27" s="156"/>
      <c r="BBC27" s="156"/>
      <c r="BBD27" s="156"/>
      <c r="BBE27" s="156"/>
      <c r="BBF27" s="156"/>
      <c r="BBG27" s="156"/>
      <c r="BBH27" s="156"/>
      <c r="BBI27" s="156"/>
      <c r="BBJ27" s="156"/>
      <c r="BBK27" s="156"/>
      <c r="BBL27" s="156"/>
      <c r="BBM27" s="156"/>
      <c r="BBN27" s="156"/>
      <c r="BBO27" s="156"/>
      <c r="BBP27" s="156"/>
      <c r="BBQ27" s="156"/>
      <c r="BBR27" s="156"/>
      <c r="BBS27" s="156"/>
      <c r="BBT27" s="156"/>
      <c r="BBU27" s="156"/>
      <c r="BBV27" s="156"/>
      <c r="BBW27" s="156"/>
      <c r="BBX27" s="156"/>
      <c r="BBY27" s="156"/>
      <c r="BBZ27" s="156"/>
      <c r="BCA27" s="156"/>
      <c r="BCB27" s="156"/>
      <c r="BCC27" s="156"/>
      <c r="BCD27" s="156"/>
      <c r="BCE27" s="156"/>
      <c r="BCF27" s="156"/>
      <c r="BCG27" s="156"/>
      <c r="BCH27" s="156"/>
      <c r="BCI27" s="156"/>
      <c r="BCJ27" s="156"/>
      <c r="BCK27" s="156"/>
      <c r="BCL27" s="156"/>
      <c r="BCM27" s="156"/>
      <c r="BCN27" s="156"/>
      <c r="BCO27" s="156"/>
      <c r="BCP27" s="156"/>
      <c r="BCQ27" s="156"/>
      <c r="BCR27" s="156"/>
      <c r="BCS27" s="156"/>
      <c r="BCT27" s="156"/>
      <c r="BCU27" s="156"/>
      <c r="BCV27" s="156"/>
      <c r="BCW27" s="156"/>
      <c r="BCX27" s="156"/>
      <c r="BCY27" s="156"/>
      <c r="BCZ27" s="156"/>
      <c r="BDA27" s="156"/>
      <c r="BDB27" s="156"/>
      <c r="BDC27" s="156"/>
      <c r="BDD27" s="156"/>
      <c r="BDE27" s="156"/>
      <c r="BDF27" s="156"/>
      <c r="BDG27" s="156"/>
      <c r="BDH27" s="156"/>
      <c r="BDI27" s="156"/>
      <c r="BDJ27" s="156"/>
      <c r="BDK27" s="156"/>
      <c r="BDL27" s="156"/>
      <c r="BDM27" s="156"/>
      <c r="BDN27" s="156"/>
      <c r="BDO27" s="156"/>
      <c r="BDP27" s="156"/>
      <c r="BDQ27" s="156"/>
      <c r="BDR27" s="156"/>
      <c r="BDS27" s="156"/>
      <c r="BDT27" s="156"/>
      <c r="BDU27" s="156"/>
      <c r="BDV27" s="156"/>
      <c r="BDW27" s="156"/>
      <c r="BDX27" s="156"/>
      <c r="BDY27" s="156"/>
      <c r="BDZ27" s="156"/>
      <c r="BEA27" s="156"/>
      <c r="BEB27" s="156"/>
      <c r="BEC27" s="156"/>
      <c r="BED27" s="156"/>
      <c r="BEE27" s="156"/>
      <c r="BEF27" s="156"/>
      <c r="BEG27" s="156"/>
      <c r="BEH27" s="156"/>
      <c r="BEI27" s="156"/>
      <c r="BEJ27" s="156"/>
      <c r="BEK27" s="156"/>
      <c r="BEL27" s="156"/>
      <c r="BEM27" s="156"/>
      <c r="BEN27" s="156"/>
      <c r="BEO27" s="156"/>
      <c r="BEP27" s="156"/>
      <c r="BEQ27" s="156"/>
      <c r="BER27" s="156"/>
      <c r="BES27" s="156"/>
      <c r="BET27" s="156"/>
      <c r="BEU27" s="156"/>
      <c r="BEV27" s="156"/>
      <c r="BEW27" s="156"/>
      <c r="BEX27" s="156"/>
      <c r="BEY27" s="156"/>
      <c r="BEZ27" s="156"/>
      <c r="BFA27" s="156"/>
      <c r="BFB27" s="156"/>
      <c r="BFC27" s="156"/>
      <c r="BFD27" s="156"/>
      <c r="BFE27" s="156"/>
      <c r="BFF27" s="156"/>
      <c r="BFG27" s="156"/>
      <c r="BFH27" s="156"/>
      <c r="BFI27" s="156"/>
      <c r="BFJ27" s="156"/>
      <c r="BFK27" s="156"/>
      <c r="BFL27" s="156"/>
      <c r="BFM27" s="156"/>
      <c r="BFN27" s="156"/>
      <c r="BFO27" s="156"/>
      <c r="BFP27" s="156"/>
      <c r="BFQ27" s="156"/>
      <c r="BFR27" s="156"/>
      <c r="BFS27" s="156"/>
      <c r="BFT27" s="156"/>
      <c r="BFU27" s="156"/>
      <c r="BFV27" s="156"/>
      <c r="BFW27" s="156"/>
      <c r="BFX27" s="156"/>
      <c r="BFY27" s="156"/>
      <c r="BFZ27" s="156"/>
      <c r="BGA27" s="156"/>
      <c r="BGB27" s="156"/>
      <c r="BGC27" s="156"/>
      <c r="BGD27" s="156"/>
      <c r="BGE27" s="156"/>
      <c r="BGF27" s="156"/>
      <c r="BGG27" s="156"/>
      <c r="BGH27" s="156"/>
      <c r="BGI27" s="156"/>
      <c r="BGJ27" s="156"/>
      <c r="BGK27" s="156"/>
      <c r="BGL27" s="156"/>
      <c r="BGM27" s="156"/>
      <c r="BGN27" s="156"/>
      <c r="BGO27" s="156"/>
      <c r="BGP27" s="156"/>
      <c r="BGQ27" s="156"/>
      <c r="BGR27" s="156"/>
      <c r="BGS27" s="156"/>
      <c r="BGT27" s="156"/>
      <c r="BGU27" s="156"/>
      <c r="BGV27" s="156"/>
      <c r="BGW27" s="156"/>
      <c r="BGX27" s="156"/>
      <c r="BGY27" s="156"/>
      <c r="BGZ27" s="156"/>
      <c r="BHA27" s="156"/>
      <c r="BHB27" s="156"/>
      <c r="BHC27" s="156"/>
      <c r="BHD27" s="156"/>
      <c r="BHE27" s="156"/>
      <c r="BHF27" s="156"/>
      <c r="BHG27" s="156"/>
      <c r="BHH27" s="156"/>
      <c r="BHI27" s="156"/>
      <c r="BHJ27" s="156"/>
      <c r="BHK27" s="156"/>
      <c r="BHL27" s="156"/>
      <c r="BHM27" s="156"/>
      <c r="BHN27" s="156"/>
      <c r="BHO27" s="156"/>
      <c r="BHP27" s="156"/>
      <c r="BHQ27" s="156"/>
      <c r="BHR27" s="156"/>
      <c r="BHS27" s="156"/>
      <c r="BHT27" s="156"/>
      <c r="BHU27" s="156"/>
      <c r="BHV27" s="156"/>
      <c r="BHW27" s="156"/>
      <c r="BHX27" s="156"/>
      <c r="BHY27" s="156"/>
      <c r="BHZ27" s="156"/>
      <c r="BIA27" s="156"/>
      <c r="BIB27" s="156"/>
      <c r="BIC27" s="156"/>
      <c r="BID27" s="156"/>
      <c r="BIE27" s="156"/>
      <c r="BIF27" s="156"/>
      <c r="BIG27" s="156"/>
      <c r="BIH27" s="156"/>
      <c r="BII27" s="156"/>
      <c r="BIJ27" s="156"/>
      <c r="BIK27" s="156"/>
      <c r="BIL27" s="156"/>
      <c r="BIM27" s="156"/>
      <c r="BIN27" s="156"/>
      <c r="BIO27" s="156"/>
      <c r="BIP27" s="156"/>
      <c r="BIQ27" s="156"/>
      <c r="BIR27" s="156"/>
      <c r="BIS27" s="156"/>
      <c r="BIT27" s="156"/>
      <c r="BIU27" s="156"/>
      <c r="BIV27" s="156"/>
      <c r="BIW27" s="156"/>
      <c r="BIX27" s="156"/>
      <c r="BIY27" s="156"/>
      <c r="BIZ27" s="156"/>
      <c r="BJA27" s="156"/>
      <c r="BJB27" s="156"/>
      <c r="BJC27" s="156"/>
      <c r="BJD27" s="156"/>
      <c r="BJE27" s="156"/>
      <c r="BJF27" s="156"/>
      <c r="BJG27" s="156"/>
      <c r="BJH27" s="156"/>
      <c r="BJI27" s="156"/>
      <c r="BJJ27" s="156"/>
      <c r="BJK27" s="156"/>
      <c r="BJL27" s="156"/>
      <c r="BJM27" s="156"/>
      <c r="BJN27" s="156"/>
      <c r="BJO27" s="156"/>
      <c r="BJP27" s="156"/>
      <c r="BJQ27" s="156"/>
      <c r="BJR27" s="156"/>
      <c r="BJS27" s="156"/>
      <c r="BJT27" s="156"/>
      <c r="BJU27" s="156"/>
      <c r="BJV27" s="156"/>
      <c r="BJW27" s="156"/>
      <c r="BJX27" s="156"/>
      <c r="BJY27" s="156"/>
      <c r="BJZ27" s="156"/>
      <c r="BKA27" s="156"/>
      <c r="BKB27" s="156"/>
      <c r="BKC27" s="156"/>
      <c r="BKD27" s="156"/>
      <c r="BKE27" s="156"/>
      <c r="BKF27" s="156"/>
      <c r="BKG27" s="156"/>
      <c r="BKH27" s="156"/>
      <c r="BKI27" s="156"/>
      <c r="BKJ27" s="156"/>
      <c r="BKK27" s="156"/>
      <c r="BKL27" s="156"/>
      <c r="BKM27" s="156"/>
      <c r="BKN27" s="156"/>
      <c r="BKO27" s="156"/>
      <c r="BKP27" s="156"/>
      <c r="BKQ27" s="156"/>
      <c r="BKR27" s="156"/>
      <c r="BKS27" s="156"/>
      <c r="BKT27" s="156"/>
      <c r="BKU27" s="156"/>
      <c r="BKV27" s="156"/>
      <c r="BKW27" s="156"/>
      <c r="BKX27" s="156"/>
      <c r="BKY27" s="156"/>
      <c r="BKZ27" s="156"/>
      <c r="BLA27" s="156"/>
      <c r="BLB27" s="156"/>
      <c r="BLC27" s="156"/>
      <c r="BLD27" s="156"/>
      <c r="BLE27" s="156"/>
      <c r="BLF27" s="156"/>
      <c r="BLG27" s="156"/>
      <c r="BLH27" s="156"/>
      <c r="BLI27" s="156"/>
      <c r="BLJ27" s="156"/>
      <c r="BLK27" s="156"/>
      <c r="BLL27" s="156"/>
      <c r="BLM27" s="156"/>
      <c r="BLN27" s="156"/>
      <c r="BLO27" s="156"/>
      <c r="BLP27" s="156"/>
      <c r="BLQ27" s="156"/>
      <c r="BLR27" s="156"/>
      <c r="BLS27" s="156"/>
      <c r="BLT27" s="156"/>
      <c r="BLU27" s="156"/>
      <c r="BLV27" s="156"/>
      <c r="BLW27" s="156"/>
      <c r="BLX27" s="156"/>
      <c r="BLY27" s="156"/>
      <c r="BLZ27" s="156"/>
      <c r="BMA27" s="156"/>
      <c r="BMB27" s="156"/>
      <c r="BMC27" s="156"/>
      <c r="BMD27" s="156"/>
      <c r="BME27" s="156"/>
      <c r="BMF27" s="156"/>
      <c r="BMG27" s="156"/>
      <c r="BMH27" s="156"/>
      <c r="BMI27" s="156"/>
      <c r="BMJ27" s="156"/>
      <c r="BMK27" s="156"/>
      <c r="BML27" s="156"/>
      <c r="BMM27" s="156"/>
      <c r="BMN27" s="156"/>
      <c r="BMO27" s="156"/>
      <c r="BMP27" s="156"/>
      <c r="BMQ27" s="156"/>
      <c r="BMR27" s="156"/>
      <c r="BMS27" s="156"/>
      <c r="BMT27" s="156"/>
      <c r="BMU27" s="156"/>
      <c r="BMV27" s="156"/>
      <c r="BMW27" s="156"/>
      <c r="BMX27" s="156"/>
      <c r="BMY27" s="156"/>
      <c r="BMZ27" s="156"/>
      <c r="BNA27" s="156"/>
      <c r="BNB27" s="156"/>
      <c r="BNC27" s="156"/>
      <c r="BND27" s="156"/>
      <c r="BNE27" s="156"/>
      <c r="BNF27" s="156"/>
      <c r="BNG27" s="156"/>
      <c r="BNH27" s="156"/>
      <c r="BNI27" s="156"/>
      <c r="BNJ27" s="156"/>
      <c r="BNK27" s="156"/>
      <c r="BNL27" s="156"/>
      <c r="BNM27" s="156"/>
      <c r="BNN27" s="156"/>
      <c r="BNO27" s="156"/>
      <c r="BNP27" s="156"/>
      <c r="BNQ27" s="156"/>
      <c r="BNR27" s="156"/>
      <c r="BNS27" s="156"/>
      <c r="BNT27" s="156"/>
      <c r="BNU27" s="156"/>
      <c r="BNV27" s="156"/>
      <c r="BNW27" s="156"/>
      <c r="BNX27" s="156"/>
      <c r="BNY27" s="156"/>
      <c r="BNZ27" s="156"/>
      <c r="BOA27" s="156"/>
      <c r="BOB27" s="156"/>
      <c r="BOC27" s="156"/>
      <c r="BOD27" s="156"/>
      <c r="BOE27" s="156"/>
      <c r="BOF27" s="156"/>
      <c r="BOG27" s="156"/>
      <c r="BOH27" s="156"/>
      <c r="BOI27" s="156"/>
      <c r="BOJ27" s="156"/>
      <c r="BOK27" s="156"/>
      <c r="BOL27" s="156"/>
      <c r="BOM27" s="156"/>
      <c r="BON27" s="156"/>
      <c r="BOO27" s="156"/>
      <c r="BOP27" s="156"/>
      <c r="BOQ27" s="156"/>
      <c r="BOR27" s="156"/>
      <c r="BOS27" s="156"/>
      <c r="BOT27" s="156"/>
      <c r="BOU27" s="156"/>
      <c r="BOV27" s="156"/>
      <c r="BOW27" s="156"/>
      <c r="BOX27" s="156"/>
      <c r="BOY27" s="156"/>
      <c r="BOZ27" s="156"/>
      <c r="BPA27" s="156"/>
      <c r="BPB27" s="156"/>
      <c r="BPC27" s="156"/>
      <c r="BPD27" s="156"/>
      <c r="BPE27" s="156"/>
      <c r="BPF27" s="156"/>
      <c r="BPG27" s="156"/>
      <c r="BPH27" s="156"/>
      <c r="BPI27" s="156"/>
      <c r="BPJ27" s="156"/>
      <c r="BPK27" s="156"/>
      <c r="BPL27" s="156"/>
      <c r="BPM27" s="156"/>
      <c r="BPN27" s="156"/>
      <c r="BPO27" s="156"/>
      <c r="BPP27" s="156"/>
      <c r="BPQ27" s="156"/>
      <c r="BPR27" s="156"/>
      <c r="BPS27" s="156"/>
      <c r="BPT27" s="156"/>
      <c r="BPU27" s="156"/>
      <c r="BPV27" s="156"/>
      <c r="BPW27" s="156"/>
      <c r="BPX27" s="156"/>
      <c r="BPY27" s="156"/>
      <c r="BPZ27" s="156"/>
      <c r="BQA27" s="156"/>
      <c r="BQB27" s="156"/>
      <c r="BQC27" s="156"/>
      <c r="BQD27" s="156"/>
      <c r="BQE27" s="156"/>
      <c r="BQF27" s="156"/>
      <c r="BQG27" s="156"/>
      <c r="BQH27" s="156"/>
      <c r="BQI27" s="156"/>
      <c r="BQJ27" s="156"/>
      <c r="BQK27" s="156"/>
      <c r="BQL27" s="156"/>
      <c r="BQM27" s="156"/>
      <c r="BQN27" s="156"/>
      <c r="BQO27" s="156"/>
      <c r="BQP27" s="156"/>
      <c r="BQQ27" s="156"/>
      <c r="BQR27" s="156"/>
      <c r="BQS27" s="156"/>
      <c r="BQT27" s="156"/>
      <c r="BQU27" s="156"/>
      <c r="BQV27" s="156"/>
      <c r="BQW27" s="156"/>
      <c r="BQX27" s="156"/>
      <c r="BQY27" s="156"/>
      <c r="BQZ27" s="156"/>
      <c r="BRA27" s="156"/>
      <c r="BRB27" s="156"/>
      <c r="BRC27" s="156"/>
      <c r="BRD27" s="156"/>
      <c r="BRE27" s="156"/>
      <c r="BRF27" s="156"/>
      <c r="BRG27" s="156"/>
      <c r="BRH27" s="156"/>
      <c r="BRI27" s="156"/>
      <c r="BRJ27" s="156"/>
      <c r="BRK27" s="156"/>
      <c r="BRL27" s="156"/>
      <c r="BRM27" s="156"/>
      <c r="BRN27" s="156"/>
      <c r="BRO27" s="156"/>
      <c r="BRP27" s="156"/>
      <c r="BRQ27" s="156"/>
      <c r="BRR27" s="156"/>
      <c r="BRS27" s="156"/>
      <c r="BRT27" s="156"/>
      <c r="BRU27" s="156"/>
      <c r="BRV27" s="156"/>
      <c r="BRW27" s="156"/>
      <c r="BRX27" s="156"/>
      <c r="BRY27" s="156"/>
      <c r="BRZ27" s="156"/>
      <c r="BSA27" s="156"/>
      <c r="BSB27" s="156"/>
      <c r="BSC27" s="156"/>
      <c r="BSD27" s="156"/>
      <c r="BSE27" s="156"/>
      <c r="BSF27" s="156"/>
      <c r="BSG27" s="156"/>
      <c r="BSH27" s="156"/>
      <c r="BSI27" s="156"/>
      <c r="BSJ27" s="156"/>
      <c r="BSK27" s="156"/>
      <c r="BSL27" s="156"/>
      <c r="BSM27" s="156"/>
      <c r="BSN27" s="156"/>
      <c r="BSO27" s="156"/>
      <c r="BSP27" s="156"/>
      <c r="BSQ27" s="156"/>
      <c r="BSR27" s="156"/>
      <c r="BSS27" s="156"/>
      <c r="BST27" s="156"/>
      <c r="BSU27" s="156"/>
      <c r="BSV27" s="156"/>
      <c r="BSW27" s="156"/>
      <c r="BSX27" s="156"/>
      <c r="BSY27" s="156"/>
      <c r="BSZ27" s="156"/>
      <c r="BTA27" s="156"/>
      <c r="BTB27" s="156"/>
      <c r="BTC27" s="156"/>
      <c r="BTD27" s="156"/>
      <c r="BTE27" s="156"/>
      <c r="BTF27" s="156"/>
      <c r="BTG27" s="156"/>
      <c r="BTH27" s="156"/>
      <c r="BTI27" s="156"/>
      <c r="BTJ27" s="156"/>
      <c r="BTK27" s="156"/>
      <c r="BTL27" s="156"/>
      <c r="BTM27" s="156"/>
      <c r="BTN27" s="156"/>
      <c r="BTO27" s="156"/>
      <c r="BTP27" s="156"/>
      <c r="BTQ27" s="156"/>
      <c r="BTR27" s="156"/>
      <c r="BTS27" s="156"/>
      <c r="BTT27" s="156"/>
      <c r="BTU27" s="156"/>
      <c r="BTV27" s="156"/>
      <c r="BTW27" s="156"/>
      <c r="BTX27" s="156"/>
      <c r="BTY27" s="156"/>
      <c r="BTZ27" s="156"/>
      <c r="BUA27" s="156"/>
      <c r="BUB27" s="156"/>
      <c r="BUC27" s="156"/>
      <c r="BUD27" s="156"/>
      <c r="BUE27" s="156"/>
      <c r="BUF27" s="156"/>
      <c r="BUG27" s="156"/>
      <c r="BUH27" s="156"/>
      <c r="BUI27" s="156"/>
      <c r="BUJ27" s="156"/>
      <c r="BUK27" s="156"/>
      <c r="BUL27" s="156"/>
      <c r="BUM27" s="156"/>
      <c r="BUN27" s="156"/>
      <c r="BUO27" s="156"/>
      <c r="BUP27" s="156"/>
      <c r="BUQ27" s="156"/>
      <c r="BUR27" s="156"/>
      <c r="BUS27" s="156"/>
      <c r="BUT27" s="156"/>
      <c r="BUU27" s="156"/>
      <c r="BUV27" s="156"/>
      <c r="BUW27" s="156"/>
      <c r="BUX27" s="156"/>
      <c r="BUY27" s="156"/>
      <c r="BUZ27" s="156"/>
      <c r="BVA27" s="156"/>
      <c r="BVB27" s="156"/>
      <c r="BVC27" s="156"/>
      <c r="BVD27" s="156"/>
      <c r="BVE27" s="156"/>
      <c r="BVF27" s="156"/>
      <c r="BVG27" s="156"/>
      <c r="BVH27" s="156"/>
      <c r="BVI27" s="156"/>
      <c r="BVJ27" s="156"/>
      <c r="BVK27" s="156"/>
      <c r="BVL27" s="156"/>
      <c r="BVM27" s="156"/>
      <c r="BVN27" s="156"/>
      <c r="BVO27" s="156"/>
      <c r="BVP27" s="156"/>
      <c r="BVQ27" s="156"/>
      <c r="BVR27" s="156"/>
      <c r="BVS27" s="156"/>
      <c r="BVT27" s="156"/>
      <c r="BVU27" s="156"/>
      <c r="BVV27" s="156"/>
      <c r="BVW27" s="156"/>
      <c r="BVX27" s="156"/>
      <c r="BVY27" s="156"/>
      <c r="BVZ27" s="156"/>
      <c r="BWA27" s="156"/>
      <c r="BWB27" s="156"/>
      <c r="BWC27" s="156"/>
      <c r="BWD27" s="156"/>
      <c r="BWE27" s="156"/>
      <c r="BWF27" s="156"/>
      <c r="BWG27" s="156"/>
      <c r="BWH27" s="156"/>
      <c r="BWI27" s="156"/>
      <c r="BWJ27" s="156"/>
      <c r="BWK27" s="156"/>
      <c r="BWL27" s="156"/>
      <c r="BWM27" s="156"/>
      <c r="BWN27" s="156"/>
      <c r="BWO27" s="156"/>
      <c r="BWP27" s="156"/>
      <c r="BWQ27" s="156"/>
      <c r="BWR27" s="156"/>
      <c r="BWS27" s="156"/>
      <c r="BWT27" s="156"/>
      <c r="BWU27" s="156"/>
      <c r="BWV27" s="156"/>
      <c r="BWW27" s="156"/>
      <c r="BWX27" s="156"/>
      <c r="BWY27" s="156"/>
      <c r="BWZ27" s="156"/>
      <c r="BXA27" s="156"/>
      <c r="BXB27" s="156"/>
      <c r="BXC27" s="156"/>
      <c r="BXD27" s="156"/>
      <c r="BXE27" s="156"/>
      <c r="BXF27" s="156"/>
      <c r="BXG27" s="156"/>
      <c r="BXH27" s="156"/>
      <c r="BXI27" s="156"/>
      <c r="BXJ27" s="156"/>
      <c r="BXK27" s="156"/>
      <c r="BXL27" s="156"/>
      <c r="BXM27" s="156"/>
      <c r="BXN27" s="156"/>
      <c r="BXO27" s="156"/>
      <c r="BXP27" s="156"/>
      <c r="BXQ27" s="156"/>
      <c r="BXR27" s="156"/>
      <c r="BXS27" s="156"/>
      <c r="BXT27" s="156"/>
      <c r="BXU27" s="156"/>
      <c r="BXV27" s="156"/>
      <c r="BXW27" s="156"/>
      <c r="BXX27" s="156"/>
      <c r="BXY27" s="156"/>
      <c r="BXZ27" s="156"/>
      <c r="BYA27" s="156"/>
      <c r="BYB27" s="156"/>
      <c r="BYC27" s="156"/>
      <c r="BYD27" s="156"/>
      <c r="BYE27" s="156"/>
      <c r="BYF27" s="156"/>
      <c r="BYG27" s="156"/>
      <c r="BYH27" s="156"/>
      <c r="BYI27" s="156"/>
      <c r="BYJ27" s="156"/>
      <c r="BYK27" s="156"/>
      <c r="BYL27" s="156"/>
      <c r="BYM27" s="156"/>
      <c r="BYN27" s="156"/>
      <c r="BYO27" s="156"/>
      <c r="BYP27" s="156"/>
      <c r="BYQ27" s="156"/>
      <c r="BYR27" s="156"/>
      <c r="BYS27" s="156"/>
      <c r="BYT27" s="156"/>
      <c r="BYU27" s="156"/>
      <c r="BYV27" s="156"/>
      <c r="BYW27" s="156"/>
      <c r="BYX27" s="156"/>
      <c r="BYY27" s="156"/>
      <c r="BYZ27" s="156"/>
      <c r="BZA27" s="156"/>
      <c r="BZB27" s="156"/>
      <c r="BZC27" s="156"/>
      <c r="BZD27" s="156"/>
      <c r="BZE27" s="156"/>
      <c r="BZF27" s="156"/>
      <c r="BZG27" s="156"/>
      <c r="BZH27" s="156"/>
      <c r="BZI27" s="156"/>
      <c r="BZJ27" s="156"/>
      <c r="BZK27" s="156"/>
      <c r="BZL27" s="156"/>
      <c r="BZM27" s="156"/>
      <c r="BZN27" s="156"/>
      <c r="BZO27" s="156"/>
      <c r="BZP27" s="156"/>
      <c r="BZQ27" s="156"/>
      <c r="BZR27" s="156"/>
      <c r="BZS27" s="156"/>
      <c r="BZT27" s="156"/>
      <c r="BZU27" s="156"/>
      <c r="BZV27" s="156"/>
      <c r="BZW27" s="156"/>
      <c r="BZX27" s="156"/>
      <c r="BZY27" s="156"/>
      <c r="BZZ27" s="156"/>
      <c r="CAA27" s="156"/>
      <c r="CAB27" s="156"/>
      <c r="CAC27" s="156"/>
      <c r="CAD27" s="156"/>
      <c r="CAE27" s="156"/>
      <c r="CAF27" s="156"/>
      <c r="CAG27" s="156"/>
      <c r="CAH27" s="156"/>
      <c r="CAI27" s="156"/>
      <c r="CAJ27" s="156"/>
      <c r="CAK27" s="156"/>
      <c r="CAL27" s="156"/>
      <c r="CAM27" s="156"/>
      <c r="CAN27" s="156"/>
      <c r="CAO27" s="156"/>
      <c r="CAP27" s="156"/>
      <c r="CAQ27" s="156"/>
      <c r="CAR27" s="156"/>
      <c r="CAS27" s="156"/>
      <c r="CAT27" s="156"/>
      <c r="CAU27" s="156"/>
      <c r="CAV27" s="156"/>
      <c r="CAW27" s="156"/>
      <c r="CAX27" s="156"/>
      <c r="CAY27" s="156"/>
      <c r="CAZ27" s="156"/>
      <c r="CBA27" s="156"/>
      <c r="CBB27" s="156"/>
      <c r="CBC27" s="156"/>
      <c r="CBD27" s="156"/>
      <c r="CBE27" s="156"/>
      <c r="CBF27" s="156"/>
      <c r="CBG27" s="156"/>
      <c r="CBH27" s="156"/>
      <c r="CBI27" s="156"/>
      <c r="CBJ27" s="156"/>
      <c r="CBK27" s="156"/>
      <c r="CBL27" s="156"/>
      <c r="CBM27" s="156"/>
      <c r="CBN27" s="156"/>
      <c r="CBO27" s="156"/>
      <c r="CBP27" s="156"/>
      <c r="CBQ27" s="156"/>
      <c r="CBR27" s="156"/>
      <c r="CBS27" s="156"/>
      <c r="CBT27" s="156"/>
      <c r="CBU27" s="156"/>
      <c r="CBV27" s="156"/>
      <c r="CBW27" s="156"/>
      <c r="CBX27" s="156"/>
      <c r="CBY27" s="156"/>
      <c r="CBZ27" s="156"/>
      <c r="CCA27" s="156"/>
      <c r="CCB27" s="156"/>
      <c r="CCC27" s="156"/>
      <c r="CCD27" s="156"/>
      <c r="CCE27" s="156"/>
      <c r="CCF27" s="156"/>
      <c r="CCG27" s="156"/>
      <c r="CCH27" s="156"/>
      <c r="CCI27" s="156"/>
      <c r="CCJ27" s="156"/>
      <c r="CCK27" s="156"/>
      <c r="CCL27" s="156"/>
      <c r="CCM27" s="156"/>
      <c r="CCN27" s="156"/>
      <c r="CCO27" s="156"/>
      <c r="CCP27" s="156"/>
      <c r="CCQ27" s="156"/>
      <c r="CCR27" s="156"/>
      <c r="CCS27" s="156"/>
      <c r="CCT27" s="156"/>
      <c r="CCU27" s="156"/>
      <c r="CCV27" s="156"/>
      <c r="CCW27" s="156"/>
      <c r="CCX27" s="156"/>
      <c r="CCY27" s="156"/>
      <c r="CCZ27" s="156"/>
      <c r="CDA27" s="156"/>
      <c r="CDB27" s="156"/>
      <c r="CDC27" s="156"/>
      <c r="CDD27" s="156"/>
      <c r="CDE27" s="156"/>
      <c r="CDF27" s="156"/>
      <c r="CDG27" s="156"/>
      <c r="CDH27" s="156"/>
      <c r="CDI27" s="156"/>
      <c r="CDJ27" s="156"/>
      <c r="CDK27" s="156"/>
      <c r="CDL27" s="156"/>
      <c r="CDM27" s="156"/>
      <c r="CDN27" s="156"/>
      <c r="CDO27" s="156"/>
      <c r="CDP27" s="156"/>
      <c r="CDQ27" s="156"/>
      <c r="CDR27" s="156"/>
      <c r="CDS27" s="156"/>
      <c r="CDT27" s="156"/>
      <c r="CDU27" s="156"/>
      <c r="CDV27" s="156"/>
      <c r="CDW27" s="156"/>
      <c r="CDX27" s="156"/>
      <c r="CDY27" s="156"/>
      <c r="CDZ27" s="156"/>
      <c r="CEA27" s="156"/>
      <c r="CEB27" s="156"/>
      <c r="CEC27" s="156"/>
      <c r="CED27" s="156"/>
      <c r="CEE27" s="156"/>
      <c r="CEF27" s="156"/>
      <c r="CEG27" s="156"/>
      <c r="CEH27" s="156"/>
      <c r="CEI27" s="156"/>
      <c r="CEJ27" s="156"/>
      <c r="CEK27" s="156"/>
      <c r="CEL27" s="156"/>
      <c r="CEM27" s="156"/>
      <c r="CEN27" s="156"/>
      <c r="CEO27" s="156"/>
      <c r="CEP27" s="156"/>
      <c r="CEQ27" s="156"/>
      <c r="CER27" s="156"/>
      <c r="CES27" s="156"/>
      <c r="CET27" s="156"/>
      <c r="CEU27" s="156"/>
      <c r="CEV27" s="156"/>
      <c r="CEW27" s="156"/>
      <c r="CEX27" s="156"/>
      <c r="CEY27" s="156"/>
      <c r="CEZ27" s="156"/>
      <c r="CFA27" s="156"/>
      <c r="CFB27" s="156"/>
      <c r="CFC27" s="156"/>
      <c r="CFD27" s="156"/>
      <c r="CFE27" s="156"/>
      <c r="CFF27" s="156"/>
      <c r="CFG27" s="156"/>
      <c r="CFH27" s="156"/>
      <c r="CFI27" s="156"/>
      <c r="CFJ27" s="156"/>
      <c r="CFK27" s="156"/>
      <c r="CFL27" s="156"/>
      <c r="CFM27" s="156"/>
      <c r="CFN27" s="156"/>
      <c r="CFO27" s="156"/>
      <c r="CFP27" s="156"/>
      <c r="CFQ27" s="156"/>
      <c r="CFR27" s="156"/>
      <c r="CFS27" s="156"/>
      <c r="CFT27" s="156"/>
      <c r="CFU27" s="156"/>
      <c r="CFV27" s="156"/>
      <c r="CFW27" s="156"/>
      <c r="CFX27" s="156"/>
      <c r="CFY27" s="156"/>
      <c r="CFZ27" s="156"/>
      <c r="CGA27" s="156"/>
      <c r="CGB27" s="156"/>
      <c r="CGC27" s="156"/>
      <c r="CGD27" s="156"/>
      <c r="CGE27" s="156"/>
      <c r="CGF27" s="156"/>
      <c r="CGG27" s="156"/>
      <c r="CGH27" s="156"/>
      <c r="CGI27" s="156"/>
      <c r="CGJ27" s="156"/>
      <c r="CGK27" s="156"/>
      <c r="CGL27" s="156"/>
      <c r="CGM27" s="156"/>
      <c r="CGN27" s="156"/>
      <c r="CGO27" s="156"/>
      <c r="CGP27" s="156"/>
      <c r="CGQ27" s="156"/>
      <c r="CGR27" s="156"/>
      <c r="CGS27" s="156"/>
      <c r="CGT27" s="156"/>
      <c r="CGU27" s="156"/>
      <c r="CGV27" s="156"/>
      <c r="CGW27" s="156"/>
      <c r="CGX27" s="156"/>
      <c r="CGY27" s="156"/>
      <c r="CGZ27" s="156"/>
      <c r="CHA27" s="156"/>
      <c r="CHB27" s="156"/>
      <c r="CHC27" s="156"/>
      <c r="CHD27" s="156"/>
      <c r="CHE27" s="156"/>
      <c r="CHF27" s="156"/>
      <c r="CHG27" s="156"/>
      <c r="CHH27" s="156"/>
      <c r="CHI27" s="156"/>
      <c r="CHJ27" s="156"/>
      <c r="CHK27" s="156"/>
      <c r="CHL27" s="156"/>
      <c r="CHM27" s="156"/>
      <c r="CHN27" s="156"/>
      <c r="CHO27" s="156"/>
      <c r="CHP27" s="156"/>
      <c r="CHQ27" s="156"/>
      <c r="CHR27" s="156"/>
      <c r="CHS27" s="156"/>
      <c r="CHT27" s="156"/>
      <c r="CHU27" s="156"/>
      <c r="CHV27" s="156"/>
      <c r="CHW27" s="156"/>
      <c r="CHX27" s="156"/>
      <c r="CHY27" s="156"/>
      <c r="CHZ27" s="156"/>
      <c r="CIA27" s="156"/>
      <c r="CIB27" s="156"/>
      <c r="CIC27" s="156"/>
      <c r="CID27" s="156"/>
      <c r="CIE27" s="156"/>
      <c r="CIF27" s="156"/>
      <c r="CIG27" s="156"/>
      <c r="CIH27" s="156"/>
      <c r="CII27" s="156"/>
      <c r="CIJ27" s="156"/>
      <c r="CIK27" s="156"/>
      <c r="CIL27" s="156"/>
      <c r="CIM27" s="156"/>
      <c r="CIN27" s="156"/>
      <c r="CIO27" s="156"/>
      <c r="CIP27" s="156"/>
      <c r="CIQ27" s="156"/>
      <c r="CIR27" s="156"/>
      <c r="CIS27" s="156"/>
      <c r="CIT27" s="156"/>
      <c r="CIU27" s="156"/>
      <c r="CIV27" s="156"/>
      <c r="CIW27" s="156"/>
      <c r="CIX27" s="156"/>
      <c r="CIY27" s="156"/>
      <c r="CIZ27" s="156"/>
      <c r="CJA27" s="156"/>
      <c r="CJB27" s="156"/>
      <c r="CJC27" s="156"/>
      <c r="CJD27" s="156"/>
      <c r="CJE27" s="156"/>
      <c r="CJF27" s="156"/>
      <c r="CJG27" s="156"/>
      <c r="CJH27" s="156"/>
      <c r="CJI27" s="156"/>
      <c r="CJJ27" s="156"/>
      <c r="CJK27" s="156"/>
      <c r="CJL27" s="156"/>
      <c r="CJM27" s="156"/>
      <c r="CJN27" s="156"/>
      <c r="CJO27" s="156"/>
      <c r="CJP27" s="156"/>
      <c r="CJQ27" s="156"/>
      <c r="CJR27" s="156"/>
      <c r="CJS27" s="156"/>
      <c r="CJT27" s="156"/>
      <c r="CJU27" s="156"/>
      <c r="CJV27" s="156"/>
      <c r="CJW27" s="156"/>
      <c r="CJX27" s="156"/>
      <c r="CJY27" s="156"/>
      <c r="CJZ27" s="156"/>
      <c r="CKA27" s="156"/>
      <c r="CKB27" s="156"/>
      <c r="CKC27" s="156"/>
      <c r="CKD27" s="156"/>
      <c r="CKE27" s="156"/>
      <c r="CKF27" s="156"/>
      <c r="CKG27" s="156"/>
      <c r="CKH27" s="156"/>
      <c r="CKI27" s="156"/>
      <c r="CKJ27" s="156"/>
      <c r="CKK27" s="156"/>
      <c r="CKL27" s="156"/>
      <c r="CKM27" s="156"/>
      <c r="CKN27" s="156"/>
      <c r="CKO27" s="156"/>
      <c r="CKP27" s="156"/>
      <c r="CKQ27" s="156"/>
      <c r="CKR27" s="156"/>
      <c r="CKS27" s="156"/>
      <c r="CKT27" s="156"/>
      <c r="CKU27" s="156"/>
      <c r="CKV27" s="156"/>
      <c r="CKW27" s="156"/>
      <c r="CKX27" s="156"/>
      <c r="CKY27" s="156"/>
      <c r="CKZ27" s="156"/>
      <c r="CLA27" s="156"/>
      <c r="CLB27" s="156"/>
      <c r="CLC27" s="156"/>
      <c r="CLD27" s="156"/>
      <c r="CLE27" s="156"/>
      <c r="CLF27" s="156"/>
      <c r="CLG27" s="156"/>
      <c r="CLH27" s="156"/>
      <c r="CLI27" s="156"/>
      <c r="CLJ27" s="156"/>
      <c r="CLK27" s="156"/>
      <c r="CLL27" s="156"/>
      <c r="CLM27" s="156"/>
      <c r="CLN27" s="156"/>
      <c r="CLO27" s="156"/>
      <c r="CLP27" s="156"/>
      <c r="CLQ27" s="156"/>
      <c r="CLR27" s="156"/>
      <c r="CLS27" s="156"/>
      <c r="CLT27" s="156"/>
      <c r="CLU27" s="156"/>
      <c r="CLV27" s="156"/>
      <c r="CLW27" s="156"/>
      <c r="CLX27" s="156"/>
      <c r="CLY27" s="156"/>
      <c r="CLZ27" s="156"/>
      <c r="CMA27" s="156"/>
      <c r="CMB27" s="156"/>
      <c r="CMC27" s="156"/>
      <c r="CMD27" s="156"/>
      <c r="CME27" s="156"/>
      <c r="CMF27" s="156"/>
      <c r="CMG27" s="156"/>
      <c r="CMH27" s="156"/>
      <c r="CMI27" s="156"/>
      <c r="CMJ27" s="156"/>
      <c r="CMK27" s="156"/>
      <c r="CML27" s="156"/>
      <c r="CMM27" s="156"/>
      <c r="CMN27" s="156"/>
      <c r="CMO27" s="156"/>
      <c r="CMP27" s="156"/>
      <c r="CMQ27" s="156"/>
      <c r="CMR27" s="156"/>
      <c r="CMS27" s="156"/>
      <c r="CMT27" s="156"/>
      <c r="CMU27" s="156"/>
      <c r="CMV27" s="156"/>
      <c r="CMW27" s="156"/>
      <c r="CMX27" s="156"/>
      <c r="CMY27" s="156"/>
      <c r="CMZ27" s="156"/>
      <c r="CNA27" s="156"/>
      <c r="CNB27" s="156"/>
      <c r="CNC27" s="156"/>
      <c r="CND27" s="156"/>
      <c r="CNE27" s="156"/>
      <c r="CNF27" s="156"/>
      <c r="CNG27" s="156"/>
      <c r="CNH27" s="156"/>
      <c r="CNI27" s="156"/>
      <c r="CNJ27" s="156"/>
      <c r="CNK27" s="156"/>
      <c r="CNL27" s="156"/>
      <c r="CNM27" s="156"/>
      <c r="CNN27" s="156"/>
      <c r="CNO27" s="156"/>
      <c r="CNP27" s="156"/>
      <c r="CNQ27" s="156"/>
      <c r="CNR27" s="156"/>
      <c r="CNS27" s="156"/>
      <c r="CNT27" s="156"/>
      <c r="CNU27" s="156"/>
      <c r="CNV27" s="156"/>
      <c r="CNW27" s="156"/>
      <c r="CNX27" s="156"/>
      <c r="CNY27" s="156"/>
      <c r="CNZ27" s="156"/>
      <c r="COA27" s="156"/>
      <c r="COB27" s="156"/>
      <c r="COC27" s="156"/>
      <c r="COD27" s="156"/>
      <c r="COE27" s="156"/>
      <c r="COF27" s="156"/>
      <c r="COG27" s="156"/>
      <c r="COH27" s="156"/>
      <c r="COI27" s="156"/>
      <c r="COJ27" s="156"/>
      <c r="COK27" s="156"/>
      <c r="COL27" s="156"/>
      <c r="COM27" s="156"/>
      <c r="CON27" s="156"/>
      <c r="COO27" s="156"/>
      <c r="COP27" s="156"/>
      <c r="COQ27" s="156"/>
      <c r="COR27" s="156"/>
      <c r="COS27" s="156"/>
      <c r="COT27" s="156"/>
      <c r="COU27" s="156"/>
      <c r="COV27" s="156"/>
      <c r="COW27" s="156"/>
      <c r="COX27" s="156"/>
      <c r="COY27" s="156"/>
      <c r="COZ27" s="156"/>
      <c r="CPA27" s="156"/>
      <c r="CPB27" s="156"/>
      <c r="CPC27" s="156"/>
      <c r="CPD27" s="156"/>
      <c r="CPE27" s="156"/>
      <c r="CPF27" s="156"/>
      <c r="CPG27" s="156"/>
      <c r="CPH27" s="156"/>
      <c r="CPI27" s="156"/>
      <c r="CPJ27" s="156"/>
      <c r="CPK27" s="156"/>
      <c r="CPL27" s="156"/>
      <c r="CPM27" s="156"/>
      <c r="CPN27" s="156"/>
      <c r="CPO27" s="156"/>
      <c r="CPP27" s="156"/>
      <c r="CPQ27" s="156"/>
      <c r="CPR27" s="156"/>
      <c r="CPS27" s="156"/>
      <c r="CPT27" s="156"/>
      <c r="CPU27" s="156"/>
      <c r="CPV27" s="156"/>
      <c r="CPW27" s="156"/>
      <c r="CPX27" s="156"/>
      <c r="CPY27" s="156"/>
      <c r="CPZ27" s="156"/>
      <c r="CQA27" s="156"/>
      <c r="CQB27" s="156"/>
      <c r="CQC27" s="156"/>
      <c r="CQD27" s="156"/>
      <c r="CQE27" s="156"/>
      <c r="CQF27" s="156"/>
      <c r="CQG27" s="156"/>
      <c r="CQH27" s="156"/>
      <c r="CQI27" s="156"/>
      <c r="CQJ27" s="156"/>
      <c r="CQK27" s="156"/>
      <c r="CQL27" s="156"/>
      <c r="CQM27" s="156"/>
      <c r="CQN27" s="156"/>
      <c r="CQO27" s="156"/>
      <c r="CQP27" s="156"/>
      <c r="CQQ27" s="156"/>
      <c r="CQR27" s="156"/>
      <c r="CQS27" s="156"/>
      <c r="CQT27" s="156"/>
      <c r="CQU27" s="156"/>
      <c r="CQV27" s="156"/>
      <c r="CQW27" s="156"/>
      <c r="CQX27" s="156"/>
      <c r="CQY27" s="156"/>
      <c r="CQZ27" s="156"/>
      <c r="CRA27" s="156"/>
      <c r="CRB27" s="156"/>
      <c r="CRC27" s="156"/>
      <c r="CRD27" s="156"/>
      <c r="CRE27" s="156"/>
      <c r="CRF27" s="156"/>
      <c r="CRG27" s="156"/>
      <c r="CRH27" s="156"/>
      <c r="CRI27" s="156"/>
      <c r="CRJ27" s="156"/>
      <c r="CRK27" s="156"/>
      <c r="CRL27" s="156"/>
      <c r="CRM27" s="156"/>
      <c r="CRN27" s="156"/>
      <c r="CRO27" s="156"/>
      <c r="CRP27" s="156"/>
      <c r="CRQ27" s="156"/>
      <c r="CRR27" s="156"/>
      <c r="CRS27" s="156"/>
      <c r="CRT27" s="156"/>
      <c r="CRU27" s="156"/>
      <c r="CRV27" s="156"/>
      <c r="CRW27" s="156"/>
      <c r="CRX27" s="156"/>
      <c r="CRY27" s="156"/>
      <c r="CRZ27" s="156"/>
      <c r="CSA27" s="156"/>
      <c r="CSB27" s="156"/>
      <c r="CSC27" s="156"/>
      <c r="CSD27" s="156"/>
      <c r="CSE27" s="156"/>
      <c r="CSF27" s="156"/>
      <c r="CSG27" s="156"/>
      <c r="CSH27" s="156"/>
      <c r="CSI27" s="156"/>
      <c r="CSJ27" s="156"/>
      <c r="CSK27" s="156"/>
      <c r="CSL27" s="156"/>
      <c r="CSM27" s="156"/>
      <c r="CSN27" s="156"/>
      <c r="CSO27" s="156"/>
      <c r="CSP27" s="156"/>
      <c r="CSQ27" s="156"/>
      <c r="CSR27" s="156"/>
      <c r="CSS27" s="156"/>
      <c r="CST27" s="156"/>
      <c r="CSU27" s="156"/>
      <c r="CSV27" s="156"/>
      <c r="CSW27" s="156"/>
      <c r="CSX27" s="156"/>
      <c r="CSY27" s="156"/>
      <c r="CSZ27" s="156"/>
      <c r="CTA27" s="156"/>
      <c r="CTB27" s="156"/>
      <c r="CTC27" s="156"/>
      <c r="CTD27" s="156"/>
      <c r="CTE27" s="156"/>
      <c r="CTF27" s="156"/>
      <c r="CTG27" s="156"/>
      <c r="CTH27" s="156"/>
      <c r="CTI27" s="156"/>
      <c r="CTJ27" s="156"/>
      <c r="CTK27" s="156"/>
      <c r="CTL27" s="156"/>
      <c r="CTM27" s="156"/>
      <c r="CTN27" s="156"/>
      <c r="CTO27" s="156"/>
      <c r="CTP27" s="156"/>
      <c r="CTQ27" s="156"/>
      <c r="CTR27" s="156"/>
      <c r="CTS27" s="156"/>
      <c r="CTT27" s="156"/>
      <c r="CTU27" s="156"/>
      <c r="CTV27" s="156"/>
      <c r="CTW27" s="156"/>
      <c r="CTX27" s="156"/>
      <c r="CTY27" s="156"/>
      <c r="CTZ27" s="156"/>
      <c r="CUA27" s="156"/>
      <c r="CUB27" s="156"/>
      <c r="CUC27" s="156"/>
      <c r="CUD27" s="156"/>
      <c r="CUE27" s="156"/>
      <c r="CUF27" s="156"/>
      <c r="CUG27" s="156"/>
      <c r="CUH27" s="156"/>
      <c r="CUI27" s="156"/>
      <c r="CUJ27" s="156"/>
      <c r="CUK27" s="156"/>
      <c r="CUL27" s="156"/>
      <c r="CUM27" s="156"/>
      <c r="CUN27" s="156"/>
      <c r="CUO27" s="156"/>
      <c r="CUP27" s="156"/>
      <c r="CUQ27" s="156"/>
      <c r="CUR27" s="156"/>
      <c r="CUS27" s="156"/>
      <c r="CUT27" s="156"/>
      <c r="CUU27" s="156"/>
      <c r="CUV27" s="156"/>
      <c r="CUW27" s="156"/>
      <c r="CUX27" s="156"/>
      <c r="CUY27" s="156"/>
      <c r="CUZ27" s="156"/>
      <c r="CVA27" s="156"/>
      <c r="CVB27" s="156"/>
      <c r="CVC27" s="156"/>
      <c r="CVD27" s="156"/>
      <c r="CVE27" s="156"/>
      <c r="CVF27" s="156"/>
      <c r="CVG27" s="156"/>
      <c r="CVH27" s="156"/>
      <c r="CVI27" s="156"/>
      <c r="CVJ27" s="156"/>
      <c r="CVK27" s="156"/>
      <c r="CVL27" s="156"/>
      <c r="CVM27" s="156"/>
      <c r="CVN27" s="156"/>
      <c r="CVO27" s="156"/>
      <c r="CVP27" s="156"/>
      <c r="CVQ27" s="156"/>
      <c r="CVR27" s="156"/>
      <c r="CVS27" s="156"/>
      <c r="CVT27" s="156"/>
      <c r="CVU27" s="156"/>
      <c r="CVV27" s="156"/>
      <c r="CVW27" s="156"/>
      <c r="CVX27" s="156"/>
      <c r="CVY27" s="156"/>
      <c r="CVZ27" s="156"/>
      <c r="CWA27" s="156"/>
      <c r="CWB27" s="156"/>
      <c r="CWC27" s="156"/>
      <c r="CWD27" s="156"/>
      <c r="CWE27" s="156"/>
      <c r="CWF27" s="156"/>
      <c r="CWG27" s="156"/>
      <c r="CWH27" s="156"/>
      <c r="CWI27" s="156"/>
      <c r="CWJ27" s="156"/>
      <c r="CWK27" s="156"/>
      <c r="CWL27" s="156"/>
      <c r="CWM27" s="156"/>
      <c r="CWN27" s="156"/>
      <c r="CWO27" s="156"/>
      <c r="CWP27" s="156"/>
      <c r="CWQ27" s="156"/>
      <c r="CWR27" s="156"/>
      <c r="CWS27" s="156"/>
      <c r="CWT27" s="156"/>
      <c r="CWU27" s="156"/>
      <c r="CWV27" s="156"/>
      <c r="CWW27" s="156"/>
      <c r="CWX27" s="156"/>
      <c r="CWY27" s="156"/>
      <c r="CWZ27" s="156"/>
      <c r="CXA27" s="156"/>
      <c r="CXB27" s="156"/>
      <c r="CXC27" s="156"/>
      <c r="CXD27" s="156"/>
      <c r="CXE27" s="156"/>
      <c r="CXF27" s="156"/>
      <c r="CXG27" s="156"/>
      <c r="CXH27" s="156"/>
      <c r="CXI27" s="156"/>
      <c r="CXJ27" s="156"/>
      <c r="CXK27" s="156"/>
      <c r="CXL27" s="156"/>
      <c r="CXM27" s="156"/>
      <c r="CXN27" s="156"/>
      <c r="CXO27" s="156"/>
      <c r="CXP27" s="156"/>
      <c r="CXQ27" s="156"/>
      <c r="CXR27" s="156"/>
      <c r="CXS27" s="156"/>
      <c r="CXT27" s="156"/>
      <c r="CXU27" s="156"/>
      <c r="CXV27" s="156"/>
      <c r="CXW27" s="156"/>
      <c r="CXX27" s="156"/>
      <c r="CXY27" s="156"/>
      <c r="CXZ27" s="156"/>
      <c r="CYA27" s="156"/>
      <c r="CYB27" s="156"/>
      <c r="CYC27" s="156"/>
      <c r="CYD27" s="156"/>
      <c r="CYE27" s="156"/>
      <c r="CYF27" s="156"/>
      <c r="CYG27" s="156"/>
      <c r="CYH27" s="156"/>
      <c r="CYI27" s="156"/>
      <c r="CYJ27" s="156"/>
      <c r="CYK27" s="156"/>
      <c r="CYL27" s="156"/>
      <c r="CYM27" s="156"/>
      <c r="CYN27" s="156"/>
      <c r="CYO27" s="156"/>
      <c r="CYP27" s="156"/>
      <c r="CYQ27" s="156"/>
      <c r="CYR27" s="156"/>
      <c r="CYS27" s="156"/>
      <c r="CYT27" s="156"/>
      <c r="CYU27" s="156"/>
      <c r="CYV27" s="156"/>
      <c r="CYW27" s="156"/>
      <c r="CYX27" s="156"/>
      <c r="CYY27" s="156"/>
      <c r="CYZ27" s="156"/>
      <c r="CZA27" s="156"/>
      <c r="CZB27" s="156"/>
      <c r="CZC27" s="156"/>
      <c r="CZD27" s="156"/>
      <c r="CZE27" s="156"/>
      <c r="CZF27" s="156"/>
      <c r="CZG27" s="156"/>
      <c r="CZH27" s="156"/>
      <c r="CZI27" s="156"/>
      <c r="CZJ27" s="156"/>
      <c r="CZK27" s="156"/>
      <c r="CZL27" s="156"/>
      <c r="CZM27" s="156"/>
      <c r="CZN27" s="156"/>
      <c r="CZO27" s="156"/>
      <c r="CZP27" s="156"/>
      <c r="CZQ27" s="156"/>
      <c r="CZR27" s="156"/>
      <c r="CZS27" s="156"/>
      <c r="CZT27" s="156"/>
      <c r="CZU27" s="156"/>
      <c r="CZV27" s="156"/>
      <c r="CZW27" s="156"/>
      <c r="CZX27" s="156"/>
      <c r="CZY27" s="156"/>
      <c r="CZZ27" s="156"/>
      <c r="DAA27" s="156"/>
      <c r="DAB27" s="156"/>
      <c r="DAC27" s="156"/>
      <c r="DAD27" s="156"/>
      <c r="DAE27" s="156"/>
      <c r="DAF27" s="156"/>
      <c r="DAG27" s="156"/>
      <c r="DAH27" s="156"/>
      <c r="DAI27" s="156"/>
      <c r="DAJ27" s="156"/>
      <c r="DAK27" s="156"/>
      <c r="DAL27" s="156"/>
      <c r="DAM27" s="156"/>
      <c r="DAN27" s="156"/>
      <c r="DAO27" s="156"/>
      <c r="DAP27" s="156"/>
      <c r="DAQ27" s="156"/>
      <c r="DAR27" s="156"/>
      <c r="DAS27" s="156"/>
      <c r="DAT27" s="156"/>
      <c r="DAU27" s="156"/>
      <c r="DAV27" s="156"/>
      <c r="DAW27" s="156"/>
      <c r="DAX27" s="156"/>
      <c r="DAY27" s="156"/>
      <c r="DAZ27" s="156"/>
      <c r="DBA27" s="156"/>
      <c r="DBB27" s="156"/>
      <c r="DBC27" s="156"/>
      <c r="DBD27" s="156"/>
      <c r="DBE27" s="156"/>
      <c r="DBF27" s="156"/>
      <c r="DBG27" s="156"/>
      <c r="DBH27" s="156"/>
      <c r="DBI27" s="156"/>
      <c r="DBJ27" s="156"/>
      <c r="DBK27" s="156"/>
      <c r="DBL27" s="156"/>
      <c r="DBM27" s="156"/>
      <c r="DBN27" s="156"/>
      <c r="DBO27" s="156"/>
      <c r="DBP27" s="156"/>
      <c r="DBQ27" s="156"/>
      <c r="DBR27" s="156"/>
      <c r="DBS27" s="156"/>
      <c r="DBT27" s="156"/>
      <c r="DBU27" s="156"/>
      <c r="DBV27" s="156"/>
      <c r="DBW27" s="156"/>
      <c r="DBX27" s="156"/>
      <c r="DBY27" s="156"/>
      <c r="DBZ27" s="156"/>
      <c r="DCA27" s="156"/>
      <c r="DCB27" s="156"/>
      <c r="DCC27" s="156"/>
      <c r="DCD27" s="156"/>
      <c r="DCE27" s="156"/>
      <c r="DCF27" s="156"/>
      <c r="DCG27" s="156"/>
      <c r="DCH27" s="156"/>
      <c r="DCI27" s="156"/>
      <c r="DCJ27" s="156"/>
      <c r="DCK27" s="156"/>
      <c r="DCL27" s="156"/>
      <c r="DCM27" s="156"/>
      <c r="DCN27" s="156"/>
      <c r="DCO27" s="156"/>
      <c r="DCP27" s="156"/>
      <c r="DCQ27" s="156"/>
      <c r="DCR27" s="156"/>
      <c r="DCS27" s="156"/>
      <c r="DCT27" s="156"/>
      <c r="DCU27" s="156"/>
      <c r="DCV27" s="156"/>
      <c r="DCW27" s="156"/>
      <c r="DCX27" s="156"/>
      <c r="DCY27" s="156"/>
      <c r="DCZ27" s="156"/>
      <c r="DDA27" s="156"/>
      <c r="DDB27" s="156"/>
      <c r="DDC27" s="156"/>
      <c r="DDD27" s="156"/>
      <c r="DDE27" s="156"/>
      <c r="DDF27" s="156"/>
      <c r="DDG27" s="156"/>
      <c r="DDH27" s="156"/>
      <c r="DDI27" s="156"/>
      <c r="DDJ27" s="156"/>
      <c r="DDK27" s="156"/>
      <c r="DDL27" s="156"/>
      <c r="DDM27" s="156"/>
      <c r="DDN27" s="156"/>
      <c r="DDO27" s="156"/>
      <c r="DDP27" s="156"/>
      <c r="DDQ27" s="156"/>
      <c r="DDR27" s="156"/>
      <c r="DDS27" s="156"/>
      <c r="DDT27" s="156"/>
      <c r="DDU27" s="156"/>
      <c r="DDV27" s="156"/>
      <c r="DDW27" s="156"/>
      <c r="DDX27" s="156"/>
      <c r="DDY27" s="156"/>
      <c r="DDZ27" s="156"/>
      <c r="DEA27" s="156"/>
      <c r="DEB27" s="156"/>
      <c r="DEC27" s="156"/>
      <c r="DED27" s="156"/>
      <c r="DEE27" s="156"/>
      <c r="DEF27" s="156"/>
      <c r="DEG27" s="156"/>
      <c r="DEH27" s="156"/>
      <c r="DEI27" s="156"/>
      <c r="DEJ27" s="156"/>
      <c r="DEK27" s="156"/>
      <c r="DEL27" s="156"/>
      <c r="DEM27" s="156"/>
      <c r="DEN27" s="156"/>
      <c r="DEO27" s="156"/>
      <c r="DEP27" s="156"/>
      <c r="DEQ27" s="156"/>
      <c r="DER27" s="156"/>
      <c r="DES27" s="156"/>
      <c r="DET27" s="156"/>
      <c r="DEU27" s="156"/>
      <c r="DEV27" s="156"/>
      <c r="DEW27" s="156"/>
      <c r="DEX27" s="156"/>
      <c r="DEY27" s="156"/>
      <c r="DEZ27" s="156"/>
      <c r="DFA27" s="156"/>
      <c r="DFB27" s="156"/>
      <c r="DFC27" s="156"/>
      <c r="DFD27" s="156"/>
      <c r="DFE27" s="156"/>
      <c r="DFF27" s="156"/>
      <c r="DFG27" s="156"/>
      <c r="DFH27" s="156"/>
      <c r="DFI27" s="156"/>
      <c r="DFJ27" s="156"/>
      <c r="DFK27" s="156"/>
      <c r="DFL27" s="156"/>
      <c r="DFM27" s="156"/>
      <c r="DFN27" s="156"/>
      <c r="DFO27" s="156"/>
      <c r="DFP27" s="156"/>
      <c r="DFQ27" s="156"/>
      <c r="DFR27" s="156"/>
      <c r="DFS27" s="156"/>
      <c r="DFT27" s="156"/>
      <c r="DFU27" s="156"/>
      <c r="DFV27" s="156"/>
      <c r="DFW27" s="156"/>
      <c r="DFX27" s="156"/>
      <c r="DFY27" s="156"/>
      <c r="DFZ27" s="156"/>
      <c r="DGA27" s="156"/>
      <c r="DGB27" s="156"/>
      <c r="DGC27" s="156"/>
      <c r="DGD27" s="156"/>
      <c r="DGE27" s="156"/>
      <c r="DGF27" s="156"/>
      <c r="DGG27" s="156"/>
      <c r="DGH27" s="156"/>
      <c r="DGI27" s="156"/>
      <c r="DGJ27" s="156"/>
      <c r="DGK27" s="156"/>
      <c r="DGL27" s="156"/>
      <c r="DGM27" s="156"/>
      <c r="DGN27" s="156"/>
      <c r="DGO27" s="156"/>
      <c r="DGP27" s="156"/>
      <c r="DGQ27" s="156"/>
      <c r="DGR27" s="156"/>
      <c r="DGS27" s="156"/>
      <c r="DGT27" s="156"/>
      <c r="DGU27" s="156"/>
      <c r="DGV27" s="156"/>
      <c r="DGW27" s="156"/>
      <c r="DGX27" s="156"/>
      <c r="DGY27" s="156"/>
      <c r="DGZ27" s="156"/>
      <c r="DHA27" s="156"/>
      <c r="DHB27" s="156"/>
      <c r="DHC27" s="156"/>
      <c r="DHD27" s="156"/>
      <c r="DHE27" s="156"/>
      <c r="DHF27" s="156"/>
      <c r="DHG27" s="156"/>
      <c r="DHH27" s="156"/>
      <c r="DHI27" s="156"/>
      <c r="DHJ27" s="156"/>
      <c r="DHK27" s="156"/>
      <c r="DHL27" s="156"/>
      <c r="DHM27" s="156"/>
      <c r="DHN27" s="156"/>
      <c r="DHO27" s="156"/>
      <c r="DHP27" s="156"/>
      <c r="DHQ27" s="156"/>
      <c r="DHR27" s="156"/>
      <c r="DHS27" s="156"/>
      <c r="DHT27" s="156"/>
      <c r="DHU27" s="156"/>
      <c r="DHV27" s="156"/>
      <c r="DHW27" s="156"/>
      <c r="DHX27" s="156"/>
      <c r="DHY27" s="156"/>
      <c r="DHZ27" s="156"/>
      <c r="DIA27" s="156"/>
      <c r="DIB27" s="156"/>
      <c r="DIC27" s="156"/>
      <c r="DID27" s="156"/>
      <c r="DIE27" s="156"/>
      <c r="DIF27" s="156"/>
      <c r="DIG27" s="156"/>
      <c r="DIH27" s="156"/>
      <c r="DII27" s="156"/>
      <c r="DIJ27" s="156"/>
      <c r="DIK27" s="156"/>
      <c r="DIL27" s="156"/>
      <c r="DIM27" s="156"/>
      <c r="DIN27" s="156"/>
      <c r="DIO27" s="156"/>
      <c r="DIP27" s="156"/>
      <c r="DIQ27" s="156"/>
      <c r="DIR27" s="156"/>
      <c r="DIS27" s="156"/>
      <c r="DIT27" s="156"/>
      <c r="DIU27" s="156"/>
      <c r="DIV27" s="156"/>
      <c r="DIW27" s="156"/>
      <c r="DIX27" s="156"/>
      <c r="DIY27" s="156"/>
      <c r="DIZ27" s="156"/>
      <c r="DJA27" s="156"/>
      <c r="DJB27" s="156"/>
      <c r="DJC27" s="156"/>
      <c r="DJD27" s="156"/>
      <c r="DJE27" s="156"/>
      <c r="DJF27" s="156"/>
      <c r="DJG27" s="156"/>
      <c r="DJH27" s="156"/>
      <c r="DJI27" s="156"/>
      <c r="DJJ27" s="156"/>
      <c r="DJK27" s="156"/>
      <c r="DJL27" s="156"/>
      <c r="DJM27" s="156"/>
      <c r="DJN27" s="156"/>
      <c r="DJO27" s="156"/>
      <c r="DJP27" s="156"/>
      <c r="DJQ27" s="156"/>
      <c r="DJR27" s="156"/>
      <c r="DJS27" s="156"/>
      <c r="DJT27" s="156"/>
      <c r="DJU27" s="156"/>
      <c r="DJV27" s="156"/>
      <c r="DJW27" s="156"/>
      <c r="DJX27" s="156"/>
      <c r="DJY27" s="156"/>
      <c r="DJZ27" s="156"/>
      <c r="DKA27" s="156"/>
      <c r="DKB27" s="156"/>
      <c r="DKC27" s="156"/>
      <c r="DKD27" s="156"/>
      <c r="DKE27" s="156"/>
      <c r="DKF27" s="156"/>
      <c r="DKG27" s="156"/>
      <c r="DKH27" s="156"/>
      <c r="DKI27" s="156"/>
      <c r="DKJ27" s="156"/>
      <c r="DKK27" s="156"/>
      <c r="DKL27" s="156"/>
      <c r="DKM27" s="156"/>
      <c r="DKN27" s="156"/>
      <c r="DKO27" s="156"/>
      <c r="DKP27" s="156"/>
      <c r="DKQ27" s="156"/>
      <c r="DKR27" s="156"/>
      <c r="DKS27" s="156"/>
      <c r="DKT27" s="156"/>
      <c r="DKU27" s="156"/>
      <c r="DKV27" s="156"/>
      <c r="DKW27" s="156"/>
      <c r="DKX27" s="156"/>
      <c r="DKY27" s="156"/>
      <c r="DKZ27" s="156"/>
      <c r="DLA27" s="156"/>
      <c r="DLB27" s="156"/>
      <c r="DLC27" s="156"/>
      <c r="DLD27" s="156"/>
      <c r="DLE27" s="156"/>
      <c r="DLF27" s="156"/>
      <c r="DLG27" s="156"/>
      <c r="DLH27" s="156"/>
      <c r="DLI27" s="156"/>
      <c r="DLJ27" s="156"/>
      <c r="DLK27" s="156"/>
      <c r="DLL27" s="156"/>
      <c r="DLM27" s="156"/>
      <c r="DLN27" s="156"/>
      <c r="DLO27" s="156"/>
      <c r="DLP27" s="156"/>
      <c r="DLQ27" s="156"/>
      <c r="DLR27" s="156"/>
      <c r="DLS27" s="156"/>
      <c r="DLT27" s="156"/>
      <c r="DLU27" s="156"/>
      <c r="DLV27" s="156"/>
      <c r="DLW27" s="156"/>
      <c r="DLX27" s="156"/>
      <c r="DLY27" s="156"/>
      <c r="DLZ27" s="156"/>
      <c r="DMA27" s="156"/>
      <c r="DMB27" s="156"/>
      <c r="DMC27" s="156"/>
      <c r="DMD27" s="156"/>
      <c r="DME27" s="156"/>
      <c r="DMF27" s="156"/>
      <c r="DMG27" s="156"/>
      <c r="DMH27" s="156"/>
      <c r="DMI27" s="156"/>
      <c r="DMJ27" s="156"/>
      <c r="DMK27" s="156"/>
      <c r="DML27" s="156"/>
      <c r="DMM27" s="156"/>
      <c r="DMN27" s="156"/>
      <c r="DMO27" s="156"/>
      <c r="DMP27" s="156"/>
      <c r="DMQ27" s="156"/>
      <c r="DMR27" s="156"/>
      <c r="DMS27" s="156"/>
      <c r="DMT27" s="156"/>
      <c r="DMU27" s="156"/>
      <c r="DMV27" s="156"/>
      <c r="DMW27" s="156"/>
      <c r="DMX27" s="156"/>
      <c r="DMY27" s="156"/>
      <c r="DMZ27" s="156"/>
      <c r="DNA27" s="156"/>
      <c r="DNB27" s="156"/>
      <c r="DNC27" s="156"/>
      <c r="DND27" s="156"/>
      <c r="DNE27" s="156"/>
      <c r="DNF27" s="156"/>
      <c r="DNG27" s="156"/>
      <c r="DNH27" s="156"/>
      <c r="DNI27" s="156"/>
      <c r="DNJ27" s="156"/>
      <c r="DNK27" s="156"/>
      <c r="DNL27" s="156"/>
      <c r="DNM27" s="156"/>
      <c r="DNN27" s="156"/>
      <c r="DNO27" s="156"/>
      <c r="DNP27" s="156"/>
      <c r="DNQ27" s="156"/>
      <c r="DNR27" s="156"/>
      <c r="DNS27" s="156"/>
      <c r="DNT27" s="156"/>
      <c r="DNU27" s="156"/>
      <c r="DNV27" s="156"/>
      <c r="DNW27" s="156"/>
      <c r="DNX27" s="156"/>
      <c r="DNY27" s="156"/>
      <c r="DNZ27" s="156"/>
      <c r="DOA27" s="156"/>
      <c r="DOB27" s="156"/>
      <c r="DOC27" s="156"/>
      <c r="DOD27" s="156"/>
      <c r="DOE27" s="156"/>
      <c r="DOF27" s="156"/>
      <c r="DOG27" s="156"/>
      <c r="DOH27" s="156"/>
      <c r="DOI27" s="156"/>
      <c r="DOJ27" s="156"/>
      <c r="DOK27" s="156"/>
      <c r="DOL27" s="156"/>
      <c r="DOM27" s="156"/>
      <c r="DON27" s="156"/>
      <c r="DOO27" s="156"/>
      <c r="DOP27" s="156"/>
      <c r="DOQ27" s="156"/>
      <c r="DOR27" s="156"/>
      <c r="DOS27" s="156"/>
      <c r="DOT27" s="156"/>
      <c r="DOU27" s="156"/>
      <c r="DOV27" s="156"/>
      <c r="DOW27" s="156"/>
      <c r="DOX27" s="156"/>
      <c r="DOY27" s="156"/>
      <c r="DOZ27" s="156"/>
      <c r="DPA27" s="156"/>
      <c r="DPB27" s="156"/>
      <c r="DPC27" s="156"/>
      <c r="DPD27" s="156"/>
      <c r="DPE27" s="156"/>
      <c r="DPF27" s="156"/>
      <c r="DPG27" s="156"/>
      <c r="DPH27" s="156"/>
      <c r="DPI27" s="156"/>
      <c r="DPJ27" s="156"/>
      <c r="DPK27" s="156"/>
      <c r="DPL27" s="156"/>
      <c r="DPM27" s="156"/>
      <c r="DPN27" s="156"/>
      <c r="DPO27" s="156"/>
      <c r="DPP27" s="156"/>
      <c r="DPQ27" s="156"/>
      <c r="DPR27" s="156"/>
      <c r="DPS27" s="156"/>
      <c r="DPT27" s="156"/>
      <c r="DPU27" s="156"/>
      <c r="DPV27" s="156"/>
      <c r="DPW27" s="156"/>
      <c r="DPX27" s="156"/>
      <c r="DPY27" s="156"/>
      <c r="DPZ27" s="156"/>
      <c r="DQA27" s="156"/>
      <c r="DQB27" s="156"/>
      <c r="DQC27" s="156"/>
      <c r="DQD27" s="156"/>
      <c r="DQE27" s="156"/>
      <c r="DQF27" s="156"/>
      <c r="DQG27" s="156"/>
      <c r="DQH27" s="156"/>
      <c r="DQI27" s="156"/>
      <c r="DQJ27" s="156"/>
      <c r="DQK27" s="156"/>
      <c r="DQL27" s="156"/>
      <c r="DQM27" s="156"/>
      <c r="DQN27" s="156"/>
      <c r="DQO27" s="156"/>
      <c r="DQP27" s="156"/>
      <c r="DQQ27" s="156"/>
      <c r="DQR27" s="156"/>
      <c r="DQS27" s="156"/>
      <c r="DQT27" s="156"/>
      <c r="DQU27" s="156"/>
      <c r="DQV27" s="156"/>
      <c r="DQW27" s="156"/>
      <c r="DQX27" s="156"/>
      <c r="DQY27" s="156"/>
      <c r="DQZ27" s="156"/>
      <c r="DRA27" s="156"/>
      <c r="DRB27" s="156"/>
      <c r="DRC27" s="156"/>
      <c r="DRD27" s="156"/>
      <c r="DRE27" s="156"/>
      <c r="DRF27" s="156"/>
      <c r="DRG27" s="156"/>
      <c r="DRH27" s="156"/>
      <c r="DRI27" s="156"/>
      <c r="DRJ27" s="156"/>
      <c r="DRK27" s="156"/>
      <c r="DRL27" s="156"/>
      <c r="DRM27" s="156"/>
      <c r="DRN27" s="156"/>
      <c r="DRO27" s="156"/>
      <c r="DRP27" s="156"/>
      <c r="DRQ27" s="156"/>
      <c r="DRR27" s="156"/>
      <c r="DRS27" s="156"/>
      <c r="DRT27" s="156"/>
      <c r="DRU27" s="156"/>
      <c r="DRV27" s="156"/>
      <c r="DRW27" s="156"/>
      <c r="DRX27" s="156"/>
      <c r="DRY27" s="156"/>
      <c r="DRZ27" s="156"/>
      <c r="DSA27" s="156"/>
      <c r="DSB27" s="156"/>
      <c r="DSC27" s="156"/>
      <c r="DSD27" s="156"/>
      <c r="DSE27" s="156"/>
      <c r="DSF27" s="156"/>
      <c r="DSG27" s="156"/>
      <c r="DSH27" s="156"/>
      <c r="DSI27" s="156"/>
      <c r="DSJ27" s="156"/>
      <c r="DSK27" s="156"/>
      <c r="DSL27" s="156"/>
      <c r="DSM27" s="156"/>
      <c r="DSN27" s="156"/>
      <c r="DSO27" s="156"/>
      <c r="DSP27" s="156"/>
      <c r="DSQ27" s="156"/>
      <c r="DSR27" s="156"/>
      <c r="DSS27" s="156"/>
      <c r="DST27" s="156"/>
      <c r="DSU27" s="156"/>
      <c r="DSV27" s="156"/>
      <c r="DSW27" s="156"/>
      <c r="DSX27" s="156"/>
      <c r="DSY27" s="156"/>
      <c r="DSZ27" s="156"/>
      <c r="DTA27" s="156"/>
      <c r="DTB27" s="156"/>
      <c r="DTC27" s="156"/>
      <c r="DTD27" s="156"/>
      <c r="DTE27" s="156"/>
      <c r="DTF27" s="156"/>
      <c r="DTG27" s="156"/>
      <c r="DTH27" s="156"/>
      <c r="DTI27" s="156"/>
      <c r="DTJ27" s="156"/>
      <c r="DTK27" s="156"/>
      <c r="DTL27" s="156"/>
      <c r="DTM27" s="156"/>
      <c r="DTN27" s="156"/>
      <c r="DTO27" s="156"/>
      <c r="DTP27" s="156"/>
      <c r="DTQ27" s="156"/>
      <c r="DTR27" s="156"/>
      <c r="DTS27" s="156"/>
      <c r="DTT27" s="156"/>
      <c r="DTU27" s="156"/>
      <c r="DTV27" s="156"/>
      <c r="DTW27" s="156"/>
      <c r="DTX27" s="156"/>
      <c r="DTY27" s="156"/>
      <c r="DTZ27" s="156"/>
      <c r="DUA27" s="156"/>
      <c r="DUB27" s="156"/>
      <c r="DUC27" s="156"/>
      <c r="DUD27" s="156"/>
      <c r="DUE27" s="156"/>
      <c r="DUF27" s="156"/>
      <c r="DUG27" s="156"/>
      <c r="DUH27" s="156"/>
      <c r="DUI27" s="156"/>
      <c r="DUJ27" s="156"/>
      <c r="DUK27" s="156"/>
      <c r="DUL27" s="156"/>
      <c r="DUM27" s="156"/>
      <c r="DUN27" s="156"/>
      <c r="DUO27" s="156"/>
      <c r="DUP27" s="156"/>
      <c r="DUQ27" s="156"/>
      <c r="DUR27" s="156"/>
      <c r="DUS27" s="156"/>
      <c r="DUT27" s="156"/>
      <c r="DUU27" s="156"/>
      <c r="DUV27" s="156"/>
      <c r="DUW27" s="156"/>
      <c r="DUX27" s="156"/>
      <c r="DUY27" s="156"/>
      <c r="DUZ27" s="156"/>
      <c r="DVA27" s="156"/>
      <c r="DVB27" s="156"/>
      <c r="DVC27" s="156"/>
      <c r="DVD27" s="156"/>
      <c r="DVE27" s="156"/>
      <c r="DVF27" s="156"/>
      <c r="DVG27" s="156"/>
      <c r="DVH27" s="156"/>
      <c r="DVI27" s="156"/>
      <c r="DVJ27" s="156"/>
      <c r="DVK27" s="156"/>
      <c r="DVL27" s="156"/>
      <c r="DVM27" s="156"/>
      <c r="DVN27" s="156"/>
      <c r="DVO27" s="156"/>
      <c r="DVP27" s="156"/>
      <c r="DVQ27" s="156"/>
      <c r="DVR27" s="156"/>
      <c r="DVS27" s="156"/>
      <c r="DVT27" s="156"/>
      <c r="DVU27" s="156"/>
      <c r="DVV27" s="156"/>
      <c r="DVW27" s="156"/>
      <c r="DVX27" s="156"/>
      <c r="DVY27" s="156"/>
      <c r="DVZ27" s="156"/>
      <c r="DWA27" s="156"/>
      <c r="DWB27" s="156"/>
      <c r="DWC27" s="156"/>
      <c r="DWD27" s="156"/>
      <c r="DWE27" s="156"/>
      <c r="DWF27" s="156"/>
      <c r="DWG27" s="156"/>
      <c r="DWH27" s="156"/>
      <c r="DWI27" s="156"/>
      <c r="DWJ27" s="156"/>
      <c r="DWK27" s="156"/>
      <c r="DWL27" s="156"/>
      <c r="DWM27" s="156"/>
      <c r="DWN27" s="156"/>
      <c r="DWO27" s="156"/>
      <c r="DWP27" s="156"/>
      <c r="DWQ27" s="156"/>
      <c r="DWR27" s="156"/>
      <c r="DWS27" s="156"/>
      <c r="DWT27" s="156"/>
      <c r="DWU27" s="156"/>
      <c r="DWV27" s="156"/>
      <c r="DWW27" s="156"/>
      <c r="DWX27" s="156"/>
      <c r="DWY27" s="156"/>
      <c r="DWZ27" s="156"/>
      <c r="DXA27" s="156"/>
      <c r="DXB27" s="156"/>
      <c r="DXC27" s="156"/>
      <c r="DXD27" s="156"/>
      <c r="DXE27" s="156"/>
      <c r="DXF27" s="156"/>
      <c r="DXG27" s="156"/>
      <c r="DXH27" s="156"/>
      <c r="DXI27" s="156"/>
      <c r="DXJ27" s="156"/>
      <c r="DXK27" s="156"/>
      <c r="DXL27" s="156"/>
      <c r="DXM27" s="156"/>
      <c r="DXN27" s="156"/>
      <c r="DXO27" s="156"/>
      <c r="DXP27" s="156"/>
      <c r="DXQ27" s="156"/>
      <c r="DXR27" s="156"/>
      <c r="DXS27" s="156"/>
      <c r="DXT27" s="156"/>
      <c r="DXU27" s="156"/>
      <c r="DXV27" s="156"/>
      <c r="DXW27" s="156"/>
      <c r="DXX27" s="156"/>
      <c r="DXY27" s="156"/>
      <c r="DXZ27" s="156"/>
      <c r="DYA27" s="156"/>
      <c r="DYB27" s="156"/>
      <c r="DYC27" s="156"/>
      <c r="DYD27" s="156"/>
      <c r="DYE27" s="156"/>
      <c r="DYF27" s="156"/>
      <c r="DYG27" s="156"/>
      <c r="DYH27" s="156"/>
      <c r="DYI27" s="156"/>
      <c r="DYJ27" s="156"/>
      <c r="DYK27" s="156"/>
      <c r="DYL27" s="156"/>
      <c r="DYM27" s="156"/>
      <c r="DYN27" s="156"/>
      <c r="DYO27" s="156"/>
      <c r="DYP27" s="156"/>
      <c r="DYQ27" s="156"/>
      <c r="DYR27" s="156"/>
      <c r="DYS27" s="156"/>
      <c r="DYT27" s="156"/>
      <c r="DYU27" s="156"/>
      <c r="DYV27" s="156"/>
      <c r="DYW27" s="156"/>
      <c r="DYX27" s="156"/>
      <c r="DYY27" s="156"/>
      <c r="DYZ27" s="156"/>
      <c r="DZA27" s="156"/>
      <c r="DZB27" s="156"/>
      <c r="DZC27" s="156"/>
      <c r="DZD27" s="156"/>
      <c r="DZE27" s="156"/>
      <c r="DZF27" s="156"/>
      <c r="DZG27" s="156"/>
      <c r="DZH27" s="156"/>
      <c r="DZI27" s="156"/>
      <c r="DZJ27" s="156"/>
      <c r="DZK27" s="156"/>
      <c r="DZL27" s="156"/>
      <c r="DZM27" s="156"/>
      <c r="DZN27" s="156"/>
      <c r="DZO27" s="156"/>
      <c r="DZP27" s="156"/>
      <c r="DZQ27" s="156"/>
      <c r="DZR27" s="156"/>
      <c r="DZS27" s="156"/>
      <c r="DZT27" s="156"/>
      <c r="DZU27" s="156"/>
      <c r="DZV27" s="156"/>
      <c r="DZW27" s="156"/>
      <c r="DZX27" s="156"/>
      <c r="DZY27" s="156"/>
      <c r="DZZ27" s="156"/>
      <c r="EAA27" s="156"/>
      <c r="EAB27" s="156"/>
      <c r="EAC27" s="156"/>
      <c r="EAD27" s="156"/>
      <c r="EAE27" s="156"/>
      <c r="EAF27" s="156"/>
      <c r="EAG27" s="156"/>
      <c r="EAH27" s="156"/>
      <c r="EAI27" s="156"/>
      <c r="EAJ27" s="156"/>
      <c r="EAK27" s="156"/>
      <c r="EAL27" s="156"/>
      <c r="EAM27" s="156"/>
      <c r="EAN27" s="156"/>
      <c r="EAO27" s="156"/>
      <c r="EAP27" s="156"/>
      <c r="EAQ27" s="156"/>
      <c r="EAR27" s="156"/>
      <c r="EAS27" s="156"/>
      <c r="EAT27" s="156"/>
      <c r="EAU27" s="156"/>
      <c r="EAV27" s="156"/>
      <c r="EAW27" s="156"/>
      <c r="EAX27" s="156"/>
      <c r="EAY27" s="156"/>
      <c r="EAZ27" s="156"/>
      <c r="EBA27" s="156"/>
      <c r="EBB27" s="156"/>
      <c r="EBC27" s="156"/>
      <c r="EBD27" s="156"/>
      <c r="EBE27" s="156"/>
      <c r="EBF27" s="156"/>
      <c r="EBG27" s="156"/>
      <c r="EBH27" s="156"/>
      <c r="EBI27" s="156"/>
      <c r="EBJ27" s="156"/>
      <c r="EBK27" s="156"/>
      <c r="EBL27" s="156"/>
      <c r="EBM27" s="156"/>
      <c r="EBN27" s="156"/>
      <c r="EBO27" s="156"/>
      <c r="EBP27" s="156"/>
      <c r="EBQ27" s="156"/>
      <c r="EBR27" s="156"/>
      <c r="EBS27" s="156"/>
      <c r="EBT27" s="156"/>
      <c r="EBU27" s="156"/>
      <c r="EBV27" s="156"/>
      <c r="EBW27" s="156"/>
      <c r="EBX27" s="156"/>
      <c r="EBY27" s="156"/>
      <c r="EBZ27" s="156"/>
      <c r="ECA27" s="156"/>
      <c r="ECB27" s="156"/>
      <c r="ECC27" s="156"/>
      <c r="ECD27" s="156"/>
      <c r="ECE27" s="156"/>
      <c r="ECF27" s="156"/>
      <c r="ECG27" s="156"/>
      <c r="ECH27" s="156"/>
      <c r="ECI27" s="156"/>
      <c r="ECJ27" s="156"/>
      <c r="ECK27" s="156"/>
      <c r="ECL27" s="156"/>
      <c r="ECM27" s="156"/>
      <c r="ECN27" s="156"/>
      <c r="ECO27" s="156"/>
      <c r="ECP27" s="156"/>
      <c r="ECQ27" s="156"/>
      <c r="ECR27" s="156"/>
      <c r="ECS27" s="156"/>
      <c r="ECT27" s="156"/>
      <c r="ECU27" s="156"/>
      <c r="ECV27" s="156"/>
      <c r="ECW27" s="156"/>
      <c r="ECX27" s="156"/>
      <c r="ECY27" s="156"/>
      <c r="ECZ27" s="156"/>
      <c r="EDA27" s="156"/>
      <c r="EDB27" s="156"/>
      <c r="EDC27" s="156"/>
      <c r="EDD27" s="156"/>
      <c r="EDE27" s="156"/>
      <c r="EDF27" s="156"/>
      <c r="EDG27" s="156"/>
      <c r="EDH27" s="156"/>
      <c r="EDI27" s="156"/>
      <c r="EDJ27" s="156"/>
      <c r="EDK27" s="156"/>
      <c r="EDL27" s="156"/>
      <c r="EDM27" s="156"/>
      <c r="EDN27" s="156"/>
      <c r="EDO27" s="156"/>
      <c r="EDP27" s="156"/>
      <c r="EDQ27" s="156"/>
      <c r="EDR27" s="156"/>
      <c r="EDS27" s="156"/>
      <c r="EDT27" s="156"/>
      <c r="EDU27" s="156"/>
      <c r="EDV27" s="156"/>
      <c r="EDW27" s="156"/>
      <c r="EDX27" s="156"/>
      <c r="EDY27" s="156"/>
      <c r="EDZ27" s="156"/>
      <c r="EEA27" s="156"/>
      <c r="EEB27" s="156"/>
      <c r="EEC27" s="156"/>
      <c r="EED27" s="156"/>
      <c r="EEE27" s="156"/>
      <c r="EEF27" s="156"/>
      <c r="EEG27" s="156"/>
      <c r="EEH27" s="156"/>
      <c r="EEI27" s="156"/>
      <c r="EEJ27" s="156"/>
      <c r="EEK27" s="156"/>
      <c r="EEL27" s="156"/>
      <c r="EEM27" s="156"/>
      <c r="EEN27" s="156"/>
      <c r="EEO27" s="156"/>
      <c r="EEP27" s="156"/>
      <c r="EEQ27" s="156"/>
      <c r="EER27" s="156"/>
      <c r="EES27" s="156"/>
      <c r="EET27" s="156"/>
      <c r="EEU27" s="156"/>
      <c r="EEV27" s="156"/>
      <c r="EEW27" s="156"/>
      <c r="EEX27" s="156"/>
      <c r="EEY27" s="156"/>
      <c r="EEZ27" s="156"/>
      <c r="EFA27" s="156"/>
      <c r="EFB27" s="156"/>
      <c r="EFC27" s="156"/>
      <c r="EFD27" s="156"/>
      <c r="EFE27" s="156"/>
      <c r="EFF27" s="156"/>
      <c r="EFG27" s="156"/>
      <c r="EFH27" s="156"/>
      <c r="EFI27" s="156"/>
      <c r="EFJ27" s="156"/>
      <c r="EFK27" s="156"/>
      <c r="EFL27" s="156"/>
      <c r="EFM27" s="156"/>
      <c r="EFN27" s="156"/>
      <c r="EFO27" s="156"/>
      <c r="EFP27" s="156"/>
      <c r="EFQ27" s="156"/>
      <c r="EFR27" s="156"/>
      <c r="EFS27" s="156"/>
      <c r="EFT27" s="156"/>
      <c r="EFU27" s="156"/>
      <c r="EFV27" s="156"/>
      <c r="EFW27" s="156"/>
      <c r="EFX27" s="156"/>
      <c r="EFY27" s="156"/>
      <c r="EFZ27" s="156"/>
      <c r="EGA27" s="156"/>
      <c r="EGB27" s="156"/>
      <c r="EGC27" s="156"/>
      <c r="EGD27" s="156"/>
      <c r="EGE27" s="156"/>
      <c r="EGF27" s="156"/>
      <c r="EGG27" s="156"/>
      <c r="EGH27" s="156"/>
      <c r="EGI27" s="156"/>
      <c r="EGJ27" s="156"/>
      <c r="EGK27" s="156"/>
      <c r="EGL27" s="156"/>
      <c r="EGM27" s="156"/>
      <c r="EGN27" s="156"/>
      <c r="EGO27" s="156"/>
      <c r="EGP27" s="156"/>
      <c r="EGQ27" s="156"/>
      <c r="EGR27" s="156"/>
      <c r="EGS27" s="156"/>
      <c r="EGT27" s="156"/>
      <c r="EGU27" s="156"/>
      <c r="EGV27" s="156"/>
      <c r="EGW27" s="156"/>
      <c r="EGX27" s="156"/>
      <c r="EGY27" s="156"/>
      <c r="EGZ27" s="156"/>
      <c r="EHA27" s="156"/>
      <c r="EHB27" s="156"/>
      <c r="EHC27" s="156"/>
      <c r="EHD27" s="156"/>
      <c r="EHE27" s="156"/>
      <c r="EHF27" s="156"/>
      <c r="EHG27" s="156"/>
      <c r="EHH27" s="156"/>
      <c r="EHI27" s="156"/>
      <c r="EHJ27" s="156"/>
      <c r="EHK27" s="156"/>
      <c r="EHL27" s="156"/>
      <c r="EHM27" s="156"/>
      <c r="EHN27" s="156"/>
      <c r="EHO27" s="156"/>
      <c r="EHP27" s="156"/>
      <c r="EHQ27" s="156"/>
      <c r="EHR27" s="156"/>
      <c r="EHS27" s="156"/>
      <c r="EHT27" s="156"/>
      <c r="EHU27" s="156"/>
      <c r="EHV27" s="156"/>
      <c r="EHW27" s="156"/>
      <c r="EHX27" s="156"/>
      <c r="EHY27" s="156"/>
      <c r="EHZ27" s="156"/>
      <c r="EIA27" s="156"/>
      <c r="EIB27" s="156"/>
      <c r="EIC27" s="156"/>
      <c r="EID27" s="156"/>
      <c r="EIE27" s="156"/>
      <c r="EIF27" s="156"/>
      <c r="EIG27" s="156"/>
      <c r="EIH27" s="156"/>
      <c r="EII27" s="156"/>
      <c r="EIJ27" s="156"/>
      <c r="EIK27" s="156"/>
      <c r="EIL27" s="156"/>
      <c r="EIM27" s="156"/>
      <c r="EIN27" s="156"/>
      <c r="EIO27" s="156"/>
      <c r="EIP27" s="156"/>
      <c r="EIQ27" s="156"/>
      <c r="EIR27" s="156"/>
      <c r="EIS27" s="156"/>
      <c r="EIT27" s="156"/>
      <c r="EIU27" s="156"/>
      <c r="EIV27" s="156"/>
      <c r="EIW27" s="156"/>
      <c r="EIX27" s="156"/>
      <c r="EIY27" s="156"/>
      <c r="EIZ27" s="156"/>
      <c r="EJA27" s="156"/>
      <c r="EJB27" s="156"/>
      <c r="EJC27" s="156"/>
      <c r="EJD27" s="156"/>
      <c r="EJE27" s="156"/>
      <c r="EJF27" s="156"/>
      <c r="EJG27" s="156"/>
      <c r="EJH27" s="156"/>
      <c r="EJI27" s="156"/>
      <c r="EJJ27" s="156"/>
      <c r="EJK27" s="156"/>
      <c r="EJL27" s="156"/>
      <c r="EJM27" s="156"/>
      <c r="EJN27" s="156"/>
      <c r="EJO27" s="156"/>
      <c r="EJP27" s="156"/>
      <c r="EJQ27" s="156"/>
      <c r="EJR27" s="156"/>
      <c r="EJS27" s="156"/>
      <c r="EJT27" s="156"/>
      <c r="EJU27" s="156"/>
      <c r="EJV27" s="156"/>
      <c r="EJW27" s="156"/>
      <c r="EJX27" s="156"/>
      <c r="EJY27" s="156"/>
      <c r="EJZ27" s="156"/>
      <c r="EKA27" s="156"/>
      <c r="EKB27" s="156"/>
      <c r="EKC27" s="156"/>
      <c r="EKD27" s="156"/>
      <c r="EKE27" s="156"/>
      <c r="EKF27" s="156"/>
      <c r="EKG27" s="156"/>
      <c r="EKH27" s="156"/>
      <c r="EKI27" s="156"/>
      <c r="EKJ27" s="156"/>
      <c r="EKK27" s="156"/>
      <c r="EKL27" s="156"/>
      <c r="EKM27" s="156"/>
      <c r="EKN27" s="156"/>
      <c r="EKO27" s="156"/>
      <c r="EKP27" s="156"/>
      <c r="EKQ27" s="156"/>
      <c r="EKR27" s="156"/>
      <c r="EKS27" s="156"/>
      <c r="EKT27" s="156"/>
      <c r="EKU27" s="156"/>
      <c r="EKV27" s="156"/>
      <c r="EKW27" s="156"/>
      <c r="EKX27" s="156"/>
      <c r="EKY27" s="156"/>
      <c r="EKZ27" s="156"/>
      <c r="ELA27" s="156"/>
      <c r="ELB27" s="156"/>
      <c r="ELC27" s="156"/>
      <c r="ELD27" s="156"/>
      <c r="ELE27" s="156"/>
      <c r="ELF27" s="156"/>
      <c r="ELG27" s="156"/>
      <c r="ELH27" s="156"/>
      <c r="ELI27" s="156"/>
      <c r="ELJ27" s="156"/>
      <c r="ELK27" s="156"/>
      <c r="ELL27" s="156"/>
      <c r="ELM27" s="156"/>
      <c r="ELN27" s="156"/>
      <c r="ELO27" s="156"/>
      <c r="ELP27" s="156"/>
      <c r="ELQ27" s="156"/>
      <c r="ELR27" s="156"/>
      <c r="ELS27" s="156"/>
      <c r="ELT27" s="156"/>
      <c r="ELU27" s="156"/>
      <c r="ELV27" s="156"/>
      <c r="ELW27" s="156"/>
      <c r="ELX27" s="156"/>
      <c r="ELY27" s="156"/>
      <c r="ELZ27" s="156"/>
      <c r="EMA27" s="156"/>
      <c r="EMB27" s="156"/>
      <c r="EMC27" s="156"/>
      <c r="EMD27" s="156"/>
      <c r="EME27" s="156"/>
      <c r="EMF27" s="156"/>
      <c r="EMG27" s="156"/>
      <c r="EMH27" s="156"/>
      <c r="EMI27" s="156"/>
      <c r="EMJ27" s="156"/>
      <c r="EMK27" s="156"/>
      <c r="EML27" s="156"/>
      <c r="EMM27" s="156"/>
      <c r="EMN27" s="156"/>
      <c r="EMO27" s="156"/>
      <c r="EMP27" s="156"/>
      <c r="EMQ27" s="156"/>
      <c r="EMR27" s="156"/>
      <c r="EMS27" s="156"/>
      <c r="EMT27" s="156"/>
      <c r="EMU27" s="156"/>
      <c r="EMV27" s="156"/>
      <c r="EMW27" s="156"/>
      <c r="EMX27" s="156"/>
      <c r="EMY27" s="156"/>
      <c r="EMZ27" s="156"/>
      <c r="ENA27" s="156"/>
      <c r="ENB27" s="156"/>
      <c r="ENC27" s="156"/>
      <c r="END27" s="156"/>
      <c r="ENE27" s="156"/>
      <c r="ENF27" s="156"/>
      <c r="ENG27" s="156"/>
      <c r="ENH27" s="156"/>
      <c r="ENI27" s="156"/>
      <c r="ENJ27" s="156"/>
      <c r="ENK27" s="156"/>
      <c r="ENL27" s="156"/>
      <c r="ENM27" s="156"/>
      <c r="ENN27" s="156"/>
      <c r="ENO27" s="156"/>
      <c r="ENP27" s="156"/>
      <c r="ENQ27" s="156"/>
      <c r="ENR27" s="156"/>
      <c r="ENS27" s="156"/>
      <c r="ENT27" s="156"/>
      <c r="ENU27" s="156"/>
      <c r="ENV27" s="156"/>
      <c r="ENW27" s="156"/>
      <c r="ENX27" s="156"/>
      <c r="ENY27" s="156"/>
      <c r="ENZ27" s="156"/>
      <c r="EOA27" s="156"/>
      <c r="EOB27" s="156"/>
      <c r="EOC27" s="156"/>
      <c r="EOD27" s="156"/>
      <c r="EOE27" s="156"/>
      <c r="EOF27" s="156"/>
      <c r="EOG27" s="156"/>
      <c r="EOH27" s="156"/>
      <c r="EOI27" s="156"/>
      <c r="EOJ27" s="156"/>
      <c r="EOK27" s="156"/>
      <c r="EOL27" s="156"/>
      <c r="EOM27" s="156"/>
      <c r="EON27" s="156"/>
      <c r="EOO27" s="156"/>
      <c r="EOP27" s="156"/>
      <c r="EOQ27" s="156"/>
      <c r="EOR27" s="156"/>
      <c r="EOS27" s="156"/>
      <c r="EOT27" s="156"/>
      <c r="EOU27" s="156"/>
      <c r="EOV27" s="156"/>
      <c r="EOW27" s="156"/>
      <c r="EOX27" s="156"/>
      <c r="EOY27" s="156"/>
      <c r="EOZ27" s="156"/>
      <c r="EPA27" s="156"/>
      <c r="EPB27" s="156"/>
      <c r="EPC27" s="156"/>
      <c r="EPD27" s="156"/>
      <c r="EPE27" s="156"/>
      <c r="EPF27" s="156"/>
      <c r="EPG27" s="156"/>
      <c r="EPH27" s="156"/>
      <c r="EPI27" s="156"/>
      <c r="EPJ27" s="156"/>
      <c r="EPK27" s="156"/>
      <c r="EPL27" s="156"/>
      <c r="EPM27" s="156"/>
      <c r="EPN27" s="156"/>
      <c r="EPO27" s="156"/>
      <c r="EPP27" s="156"/>
      <c r="EPQ27" s="156"/>
      <c r="EPR27" s="156"/>
      <c r="EPS27" s="156"/>
      <c r="EPT27" s="156"/>
      <c r="EPU27" s="156"/>
      <c r="EPV27" s="156"/>
      <c r="EPW27" s="156"/>
      <c r="EPX27" s="156"/>
      <c r="EPY27" s="156"/>
      <c r="EPZ27" s="156"/>
      <c r="EQA27" s="156"/>
      <c r="EQB27" s="156"/>
      <c r="EQC27" s="156"/>
      <c r="EQD27" s="156"/>
      <c r="EQE27" s="156"/>
      <c r="EQF27" s="156"/>
      <c r="EQG27" s="156"/>
      <c r="EQH27" s="156"/>
      <c r="EQI27" s="156"/>
      <c r="EQJ27" s="156"/>
      <c r="EQK27" s="156"/>
      <c r="EQL27" s="156"/>
      <c r="EQM27" s="156"/>
      <c r="EQN27" s="156"/>
      <c r="EQO27" s="156"/>
      <c r="EQP27" s="156"/>
      <c r="EQQ27" s="156"/>
      <c r="EQR27" s="156"/>
      <c r="EQS27" s="156"/>
      <c r="EQT27" s="156"/>
      <c r="EQU27" s="156"/>
      <c r="EQV27" s="156"/>
      <c r="EQW27" s="156"/>
      <c r="EQX27" s="156"/>
      <c r="EQY27" s="156"/>
      <c r="EQZ27" s="156"/>
      <c r="ERA27" s="156"/>
      <c r="ERB27" s="156"/>
      <c r="ERC27" s="156"/>
      <c r="ERD27" s="156"/>
      <c r="ERE27" s="156"/>
      <c r="ERF27" s="156"/>
      <c r="ERG27" s="156"/>
      <c r="ERH27" s="156"/>
      <c r="ERI27" s="156"/>
      <c r="ERJ27" s="156"/>
      <c r="ERK27" s="156"/>
      <c r="ERL27" s="156"/>
      <c r="ERM27" s="156"/>
      <c r="ERN27" s="156"/>
      <c r="ERO27" s="156"/>
      <c r="ERP27" s="156"/>
      <c r="ERQ27" s="156"/>
      <c r="ERR27" s="156"/>
      <c r="ERS27" s="156"/>
      <c r="ERT27" s="156"/>
      <c r="ERU27" s="156"/>
      <c r="ERV27" s="156"/>
      <c r="ERW27" s="156"/>
      <c r="ERX27" s="156"/>
      <c r="ERY27" s="156"/>
      <c r="ERZ27" s="156"/>
      <c r="ESA27" s="156"/>
      <c r="ESB27" s="156"/>
      <c r="ESC27" s="156"/>
      <c r="ESD27" s="156"/>
      <c r="ESE27" s="156"/>
      <c r="ESF27" s="156"/>
      <c r="ESG27" s="156"/>
      <c r="ESH27" s="156"/>
      <c r="ESI27" s="156"/>
      <c r="ESJ27" s="156"/>
      <c r="ESK27" s="156"/>
      <c r="ESL27" s="156"/>
      <c r="ESM27" s="156"/>
      <c r="ESN27" s="156"/>
      <c r="ESO27" s="156"/>
      <c r="ESP27" s="156"/>
      <c r="ESQ27" s="156"/>
      <c r="ESR27" s="156"/>
      <c r="ESS27" s="156"/>
      <c r="EST27" s="156"/>
      <c r="ESU27" s="156"/>
      <c r="ESV27" s="156"/>
      <c r="ESW27" s="156"/>
      <c r="ESX27" s="156"/>
      <c r="ESY27" s="156"/>
      <c r="ESZ27" s="156"/>
      <c r="ETA27" s="156"/>
      <c r="ETB27" s="156"/>
      <c r="ETC27" s="156"/>
      <c r="ETD27" s="156"/>
      <c r="ETE27" s="156"/>
      <c r="ETF27" s="156"/>
      <c r="ETG27" s="156"/>
      <c r="ETH27" s="156"/>
      <c r="ETI27" s="156"/>
      <c r="ETJ27" s="156"/>
      <c r="ETK27" s="156"/>
      <c r="ETL27" s="156"/>
      <c r="ETM27" s="156"/>
      <c r="ETN27" s="156"/>
      <c r="ETO27" s="156"/>
      <c r="ETP27" s="156"/>
      <c r="ETQ27" s="156"/>
      <c r="ETR27" s="156"/>
      <c r="ETS27" s="156"/>
      <c r="ETT27" s="156"/>
      <c r="ETU27" s="156"/>
      <c r="ETV27" s="156"/>
      <c r="ETW27" s="156"/>
      <c r="ETX27" s="156"/>
      <c r="ETY27" s="156"/>
      <c r="ETZ27" s="156"/>
      <c r="EUA27" s="156"/>
      <c r="EUB27" s="156"/>
      <c r="EUC27" s="156"/>
      <c r="EUD27" s="156"/>
      <c r="EUE27" s="156"/>
      <c r="EUF27" s="156"/>
      <c r="EUG27" s="156"/>
      <c r="EUH27" s="156"/>
      <c r="EUI27" s="156"/>
      <c r="EUJ27" s="156"/>
      <c r="EUK27" s="156"/>
      <c r="EUL27" s="156"/>
      <c r="EUM27" s="156"/>
      <c r="EUN27" s="156"/>
      <c r="EUO27" s="156"/>
      <c r="EUP27" s="156"/>
      <c r="EUQ27" s="156"/>
      <c r="EUR27" s="156"/>
      <c r="EUS27" s="156"/>
      <c r="EUT27" s="156"/>
      <c r="EUU27" s="156"/>
      <c r="EUV27" s="156"/>
      <c r="EUW27" s="156"/>
      <c r="EUX27" s="156"/>
      <c r="EUY27" s="156"/>
      <c r="EUZ27" s="156"/>
      <c r="EVA27" s="156"/>
      <c r="EVB27" s="156"/>
      <c r="EVC27" s="156"/>
      <c r="EVD27" s="156"/>
      <c r="EVE27" s="156"/>
      <c r="EVF27" s="156"/>
      <c r="EVG27" s="156"/>
      <c r="EVH27" s="156"/>
      <c r="EVI27" s="156"/>
      <c r="EVJ27" s="156"/>
      <c r="EVK27" s="156"/>
      <c r="EVL27" s="156"/>
      <c r="EVM27" s="156"/>
      <c r="EVN27" s="156"/>
      <c r="EVO27" s="156"/>
      <c r="EVP27" s="156"/>
      <c r="EVQ27" s="156"/>
      <c r="EVR27" s="156"/>
      <c r="EVS27" s="156"/>
      <c r="EVT27" s="156"/>
      <c r="EVU27" s="156"/>
      <c r="EVV27" s="156"/>
      <c r="EVW27" s="156"/>
      <c r="EVX27" s="156"/>
      <c r="EVY27" s="156"/>
      <c r="EVZ27" s="156"/>
      <c r="EWA27" s="156"/>
      <c r="EWB27" s="156"/>
      <c r="EWC27" s="156"/>
      <c r="EWD27" s="156"/>
      <c r="EWE27" s="156"/>
      <c r="EWF27" s="156"/>
      <c r="EWG27" s="156"/>
      <c r="EWH27" s="156"/>
      <c r="EWI27" s="156"/>
      <c r="EWJ27" s="156"/>
      <c r="EWK27" s="156"/>
      <c r="EWL27" s="156"/>
      <c r="EWM27" s="156"/>
      <c r="EWN27" s="156"/>
      <c r="EWO27" s="156"/>
      <c r="EWP27" s="156"/>
      <c r="EWQ27" s="156"/>
      <c r="EWR27" s="156"/>
      <c r="EWS27" s="156"/>
      <c r="EWT27" s="156"/>
      <c r="EWU27" s="156"/>
      <c r="EWV27" s="156"/>
      <c r="EWW27" s="156"/>
      <c r="EWX27" s="156"/>
      <c r="EWY27" s="156"/>
      <c r="EWZ27" s="156"/>
      <c r="EXA27" s="156"/>
      <c r="EXB27" s="156"/>
      <c r="EXC27" s="156"/>
      <c r="EXD27" s="156"/>
      <c r="EXE27" s="156"/>
      <c r="EXF27" s="156"/>
      <c r="EXG27" s="156"/>
      <c r="EXH27" s="156"/>
      <c r="EXI27" s="156"/>
      <c r="EXJ27" s="156"/>
      <c r="EXK27" s="156"/>
      <c r="EXL27" s="156"/>
      <c r="EXM27" s="156"/>
      <c r="EXN27" s="156"/>
      <c r="EXO27" s="156"/>
      <c r="EXP27" s="156"/>
      <c r="EXQ27" s="156"/>
      <c r="EXR27" s="156"/>
      <c r="EXS27" s="156"/>
      <c r="EXT27" s="156"/>
      <c r="EXU27" s="156"/>
      <c r="EXV27" s="156"/>
      <c r="EXW27" s="156"/>
      <c r="EXX27" s="156"/>
      <c r="EXY27" s="156"/>
      <c r="EXZ27" s="156"/>
      <c r="EYA27" s="156"/>
      <c r="EYB27" s="156"/>
      <c r="EYC27" s="156"/>
      <c r="EYD27" s="156"/>
      <c r="EYE27" s="156"/>
      <c r="EYF27" s="156"/>
      <c r="EYG27" s="156"/>
      <c r="EYH27" s="156"/>
      <c r="EYI27" s="156"/>
      <c r="EYJ27" s="156"/>
      <c r="EYK27" s="156"/>
      <c r="EYL27" s="156"/>
      <c r="EYM27" s="156"/>
      <c r="EYN27" s="156"/>
      <c r="EYO27" s="156"/>
      <c r="EYP27" s="156"/>
      <c r="EYQ27" s="156"/>
      <c r="EYR27" s="156"/>
      <c r="EYS27" s="156"/>
      <c r="EYT27" s="156"/>
      <c r="EYU27" s="156"/>
      <c r="EYV27" s="156"/>
      <c r="EYW27" s="156"/>
      <c r="EYX27" s="156"/>
      <c r="EYY27" s="156"/>
      <c r="EYZ27" s="156"/>
      <c r="EZA27" s="156"/>
      <c r="EZB27" s="156"/>
      <c r="EZC27" s="156"/>
      <c r="EZD27" s="156"/>
      <c r="EZE27" s="156"/>
      <c r="EZF27" s="156"/>
      <c r="EZG27" s="156"/>
      <c r="EZH27" s="156"/>
      <c r="EZI27" s="156"/>
      <c r="EZJ27" s="156"/>
      <c r="EZK27" s="156"/>
      <c r="EZL27" s="156"/>
      <c r="EZM27" s="156"/>
      <c r="EZN27" s="156"/>
      <c r="EZO27" s="156"/>
      <c r="EZP27" s="156"/>
      <c r="EZQ27" s="156"/>
      <c r="EZR27" s="156"/>
      <c r="EZS27" s="156"/>
      <c r="EZT27" s="156"/>
      <c r="EZU27" s="156"/>
      <c r="EZV27" s="156"/>
      <c r="EZW27" s="156"/>
      <c r="EZX27" s="156"/>
      <c r="EZY27" s="156"/>
      <c r="EZZ27" s="156"/>
      <c r="FAA27" s="156"/>
      <c r="FAB27" s="156"/>
      <c r="FAC27" s="156"/>
      <c r="FAD27" s="156"/>
      <c r="FAE27" s="156"/>
      <c r="FAF27" s="156"/>
      <c r="FAG27" s="156"/>
      <c r="FAH27" s="156"/>
      <c r="FAI27" s="156"/>
      <c r="FAJ27" s="156"/>
      <c r="FAK27" s="156"/>
      <c r="FAL27" s="156"/>
      <c r="FAM27" s="156"/>
      <c r="FAN27" s="156"/>
      <c r="FAO27" s="156"/>
      <c r="FAP27" s="156"/>
      <c r="FAQ27" s="156"/>
      <c r="FAR27" s="156"/>
      <c r="FAS27" s="156"/>
      <c r="FAT27" s="156"/>
      <c r="FAU27" s="156"/>
      <c r="FAV27" s="156"/>
      <c r="FAW27" s="156"/>
      <c r="FAX27" s="156"/>
      <c r="FAY27" s="156"/>
      <c r="FAZ27" s="156"/>
      <c r="FBA27" s="156"/>
      <c r="FBB27" s="156"/>
      <c r="FBC27" s="156"/>
      <c r="FBD27" s="156"/>
      <c r="FBE27" s="156"/>
      <c r="FBF27" s="156"/>
      <c r="FBG27" s="156"/>
      <c r="FBH27" s="156"/>
      <c r="FBI27" s="156"/>
      <c r="FBJ27" s="156"/>
      <c r="FBK27" s="156"/>
      <c r="FBL27" s="156"/>
      <c r="FBM27" s="156"/>
      <c r="FBN27" s="156"/>
      <c r="FBO27" s="156"/>
      <c r="FBP27" s="156"/>
      <c r="FBQ27" s="156"/>
      <c r="FBR27" s="156"/>
      <c r="FBS27" s="156"/>
      <c r="FBT27" s="156"/>
      <c r="FBU27" s="156"/>
      <c r="FBV27" s="156"/>
      <c r="FBW27" s="156"/>
      <c r="FBX27" s="156"/>
      <c r="FBY27" s="156"/>
      <c r="FBZ27" s="156"/>
      <c r="FCA27" s="156"/>
      <c r="FCB27" s="156"/>
      <c r="FCC27" s="156"/>
      <c r="FCD27" s="156"/>
      <c r="FCE27" s="156"/>
      <c r="FCF27" s="156"/>
      <c r="FCG27" s="156"/>
      <c r="FCH27" s="156"/>
      <c r="FCI27" s="156"/>
      <c r="FCJ27" s="156"/>
      <c r="FCK27" s="156"/>
      <c r="FCL27" s="156"/>
      <c r="FCM27" s="156"/>
      <c r="FCN27" s="156"/>
      <c r="FCO27" s="156"/>
      <c r="FCP27" s="156"/>
      <c r="FCQ27" s="156"/>
      <c r="FCR27" s="156"/>
      <c r="FCS27" s="156"/>
      <c r="FCT27" s="156"/>
      <c r="FCU27" s="156"/>
      <c r="FCV27" s="156"/>
      <c r="FCW27" s="156"/>
      <c r="FCX27" s="156"/>
      <c r="FCY27" s="156"/>
      <c r="FCZ27" s="156"/>
      <c r="FDA27" s="156"/>
      <c r="FDB27" s="156"/>
      <c r="FDC27" s="156"/>
      <c r="FDD27" s="156"/>
      <c r="FDE27" s="156"/>
      <c r="FDF27" s="156"/>
      <c r="FDG27" s="156"/>
      <c r="FDH27" s="156"/>
      <c r="FDI27" s="156"/>
      <c r="FDJ27" s="156"/>
      <c r="FDK27" s="156"/>
      <c r="FDL27" s="156"/>
      <c r="FDM27" s="156"/>
      <c r="FDN27" s="156"/>
      <c r="FDO27" s="156"/>
      <c r="FDP27" s="156"/>
      <c r="FDQ27" s="156"/>
      <c r="FDR27" s="156"/>
      <c r="FDS27" s="156"/>
      <c r="FDT27" s="156"/>
      <c r="FDU27" s="156"/>
      <c r="FDV27" s="156"/>
      <c r="FDW27" s="156"/>
      <c r="FDX27" s="156"/>
      <c r="FDY27" s="156"/>
      <c r="FDZ27" s="156"/>
      <c r="FEA27" s="156"/>
      <c r="FEB27" s="156"/>
      <c r="FEC27" s="156"/>
      <c r="FED27" s="156"/>
      <c r="FEE27" s="156"/>
      <c r="FEF27" s="156"/>
      <c r="FEG27" s="156"/>
      <c r="FEH27" s="156"/>
      <c r="FEI27" s="156"/>
      <c r="FEJ27" s="156"/>
      <c r="FEK27" s="156"/>
      <c r="FEL27" s="156"/>
      <c r="FEM27" s="156"/>
      <c r="FEN27" s="156"/>
      <c r="FEO27" s="156"/>
      <c r="FEP27" s="156"/>
      <c r="FEQ27" s="156"/>
      <c r="FER27" s="156"/>
      <c r="FES27" s="156"/>
      <c r="FET27" s="156"/>
      <c r="FEU27" s="156"/>
      <c r="FEV27" s="156"/>
      <c r="FEW27" s="156"/>
      <c r="FEX27" s="156"/>
      <c r="FEY27" s="156"/>
      <c r="FEZ27" s="156"/>
      <c r="FFA27" s="156"/>
      <c r="FFB27" s="156"/>
      <c r="FFC27" s="156"/>
      <c r="FFD27" s="156"/>
      <c r="FFE27" s="156"/>
      <c r="FFF27" s="156"/>
      <c r="FFG27" s="156"/>
      <c r="FFH27" s="156"/>
      <c r="FFI27" s="156"/>
      <c r="FFJ27" s="156"/>
      <c r="FFK27" s="156"/>
      <c r="FFL27" s="156"/>
      <c r="FFM27" s="156"/>
      <c r="FFN27" s="156"/>
      <c r="FFO27" s="156"/>
      <c r="FFP27" s="156"/>
      <c r="FFQ27" s="156"/>
      <c r="FFR27" s="156"/>
      <c r="FFS27" s="156"/>
      <c r="FFT27" s="156"/>
      <c r="FFU27" s="156"/>
      <c r="FFV27" s="156"/>
      <c r="FFW27" s="156"/>
      <c r="FFX27" s="156"/>
      <c r="FFY27" s="156"/>
      <c r="FFZ27" s="156"/>
      <c r="FGA27" s="156"/>
      <c r="FGB27" s="156"/>
      <c r="FGC27" s="156"/>
      <c r="FGD27" s="156"/>
      <c r="FGE27" s="156"/>
      <c r="FGF27" s="156"/>
      <c r="FGG27" s="156"/>
      <c r="FGH27" s="156"/>
      <c r="FGI27" s="156"/>
      <c r="FGJ27" s="156"/>
      <c r="FGK27" s="156"/>
      <c r="FGL27" s="156"/>
      <c r="FGM27" s="156"/>
      <c r="FGN27" s="156"/>
      <c r="FGO27" s="156"/>
      <c r="FGP27" s="156"/>
      <c r="FGQ27" s="156"/>
      <c r="FGR27" s="156"/>
      <c r="FGS27" s="156"/>
      <c r="FGT27" s="156"/>
      <c r="FGU27" s="156"/>
      <c r="FGV27" s="156"/>
      <c r="FGW27" s="156"/>
      <c r="FGX27" s="156"/>
      <c r="FGY27" s="156"/>
      <c r="FGZ27" s="156"/>
      <c r="FHA27" s="156"/>
      <c r="FHB27" s="156"/>
      <c r="FHC27" s="156"/>
      <c r="FHD27" s="156"/>
      <c r="FHE27" s="156"/>
      <c r="FHF27" s="156"/>
      <c r="FHG27" s="156"/>
      <c r="FHH27" s="156"/>
      <c r="FHI27" s="156"/>
      <c r="FHJ27" s="156"/>
      <c r="FHK27" s="156"/>
      <c r="FHL27" s="156"/>
      <c r="FHM27" s="156"/>
      <c r="FHN27" s="156"/>
      <c r="FHO27" s="156"/>
      <c r="FHP27" s="156"/>
      <c r="FHQ27" s="156"/>
      <c r="FHR27" s="156"/>
      <c r="FHS27" s="156"/>
      <c r="FHT27" s="156"/>
      <c r="FHU27" s="156"/>
      <c r="FHV27" s="156"/>
      <c r="FHW27" s="156"/>
      <c r="FHX27" s="156"/>
      <c r="FHY27" s="156"/>
      <c r="FHZ27" s="156"/>
      <c r="FIA27" s="156"/>
      <c r="FIB27" s="156"/>
      <c r="FIC27" s="156"/>
      <c r="FID27" s="156"/>
      <c r="FIE27" s="156"/>
      <c r="FIF27" s="156"/>
      <c r="FIG27" s="156"/>
      <c r="FIH27" s="156"/>
      <c r="FII27" s="156"/>
      <c r="FIJ27" s="156"/>
      <c r="FIK27" s="156"/>
      <c r="FIL27" s="156"/>
      <c r="FIM27" s="156"/>
      <c r="FIN27" s="156"/>
      <c r="FIO27" s="156"/>
      <c r="FIP27" s="156"/>
      <c r="FIQ27" s="156"/>
      <c r="FIR27" s="156"/>
      <c r="FIS27" s="156"/>
      <c r="FIT27" s="156"/>
      <c r="FIU27" s="156"/>
      <c r="FIV27" s="156"/>
      <c r="FIW27" s="156"/>
      <c r="FIX27" s="156"/>
      <c r="FIY27" s="156"/>
      <c r="FIZ27" s="156"/>
      <c r="FJA27" s="156"/>
      <c r="FJB27" s="156"/>
      <c r="FJC27" s="156"/>
      <c r="FJD27" s="156"/>
      <c r="FJE27" s="156"/>
      <c r="FJF27" s="156"/>
      <c r="FJG27" s="156"/>
      <c r="FJH27" s="156"/>
      <c r="FJI27" s="156"/>
      <c r="FJJ27" s="156"/>
      <c r="FJK27" s="156"/>
      <c r="FJL27" s="156"/>
      <c r="FJM27" s="156"/>
      <c r="FJN27" s="156"/>
      <c r="FJO27" s="156"/>
      <c r="FJP27" s="156"/>
      <c r="FJQ27" s="156"/>
      <c r="FJR27" s="156"/>
      <c r="FJS27" s="156"/>
      <c r="FJT27" s="156"/>
      <c r="FJU27" s="156"/>
      <c r="FJV27" s="156"/>
      <c r="FJW27" s="156"/>
      <c r="FJX27" s="156"/>
      <c r="FJY27" s="156"/>
      <c r="FJZ27" s="156"/>
      <c r="FKA27" s="156"/>
      <c r="FKB27" s="156"/>
      <c r="FKC27" s="156"/>
      <c r="FKD27" s="156"/>
      <c r="FKE27" s="156"/>
      <c r="FKF27" s="156"/>
      <c r="FKG27" s="156"/>
      <c r="FKH27" s="156"/>
      <c r="FKI27" s="156"/>
      <c r="FKJ27" s="156"/>
      <c r="FKK27" s="156"/>
      <c r="FKL27" s="156"/>
      <c r="FKM27" s="156"/>
      <c r="FKN27" s="156"/>
      <c r="FKO27" s="156"/>
      <c r="FKP27" s="156"/>
      <c r="FKQ27" s="156"/>
      <c r="FKR27" s="156"/>
      <c r="FKS27" s="156"/>
      <c r="FKT27" s="156"/>
      <c r="FKU27" s="156"/>
      <c r="FKV27" s="156"/>
      <c r="FKW27" s="156"/>
      <c r="FKX27" s="156"/>
      <c r="FKY27" s="156"/>
      <c r="FKZ27" s="156"/>
      <c r="FLA27" s="156"/>
      <c r="FLB27" s="156"/>
      <c r="FLC27" s="156"/>
      <c r="FLD27" s="156"/>
      <c r="FLE27" s="156"/>
      <c r="FLF27" s="156"/>
      <c r="FLG27" s="156"/>
      <c r="FLH27" s="156"/>
      <c r="FLI27" s="156"/>
      <c r="FLJ27" s="156"/>
      <c r="FLK27" s="156"/>
      <c r="FLL27" s="156"/>
      <c r="FLM27" s="156"/>
      <c r="FLN27" s="156"/>
      <c r="FLO27" s="156"/>
      <c r="FLP27" s="156"/>
      <c r="FLQ27" s="156"/>
      <c r="FLR27" s="156"/>
      <c r="FLS27" s="156"/>
      <c r="FLT27" s="156"/>
      <c r="FLU27" s="156"/>
      <c r="FLV27" s="156"/>
      <c r="FLW27" s="156"/>
      <c r="FLX27" s="156"/>
      <c r="FLY27" s="156"/>
      <c r="FLZ27" s="156"/>
      <c r="FMA27" s="156"/>
      <c r="FMB27" s="156"/>
      <c r="FMC27" s="156"/>
      <c r="FMD27" s="156"/>
      <c r="FME27" s="156"/>
      <c r="FMF27" s="156"/>
      <c r="FMG27" s="156"/>
      <c r="FMH27" s="156"/>
      <c r="FMI27" s="156"/>
      <c r="FMJ27" s="156"/>
      <c r="FMK27" s="156"/>
      <c r="FML27" s="156"/>
      <c r="FMM27" s="156"/>
      <c r="FMN27" s="156"/>
      <c r="FMO27" s="156"/>
      <c r="FMP27" s="156"/>
      <c r="FMQ27" s="156"/>
      <c r="FMR27" s="156"/>
      <c r="FMS27" s="156"/>
      <c r="FMT27" s="156"/>
      <c r="FMU27" s="156"/>
      <c r="FMV27" s="156"/>
      <c r="FMW27" s="156"/>
      <c r="FMX27" s="156"/>
      <c r="FMY27" s="156"/>
      <c r="FMZ27" s="156"/>
      <c r="FNA27" s="156"/>
      <c r="FNB27" s="156"/>
      <c r="FNC27" s="156"/>
      <c r="FND27" s="156"/>
      <c r="FNE27" s="156"/>
      <c r="FNF27" s="156"/>
      <c r="FNG27" s="156"/>
      <c r="FNH27" s="156"/>
      <c r="FNI27" s="156"/>
      <c r="FNJ27" s="156"/>
      <c r="FNK27" s="156"/>
      <c r="FNL27" s="156"/>
      <c r="FNM27" s="156"/>
      <c r="FNN27" s="156"/>
      <c r="FNO27" s="156"/>
      <c r="FNP27" s="156"/>
      <c r="FNQ27" s="156"/>
      <c r="FNR27" s="156"/>
      <c r="FNS27" s="156"/>
      <c r="FNT27" s="156"/>
      <c r="FNU27" s="156"/>
      <c r="FNV27" s="156"/>
      <c r="FNW27" s="156"/>
      <c r="FNX27" s="156"/>
      <c r="FNY27" s="156"/>
      <c r="FNZ27" s="156"/>
      <c r="FOA27" s="156"/>
      <c r="FOB27" s="156"/>
      <c r="FOC27" s="156"/>
      <c r="FOD27" s="156"/>
      <c r="FOE27" s="156"/>
      <c r="FOF27" s="156"/>
      <c r="FOG27" s="156"/>
      <c r="FOH27" s="156"/>
      <c r="FOI27" s="156"/>
      <c r="FOJ27" s="156"/>
      <c r="FOK27" s="156"/>
      <c r="FOL27" s="156"/>
      <c r="FOM27" s="156"/>
      <c r="FON27" s="156"/>
      <c r="FOO27" s="156"/>
      <c r="FOP27" s="156"/>
      <c r="FOQ27" s="156"/>
      <c r="FOR27" s="156"/>
      <c r="FOS27" s="156"/>
      <c r="FOT27" s="156"/>
      <c r="FOU27" s="156"/>
      <c r="FOV27" s="156"/>
      <c r="FOW27" s="156"/>
      <c r="FOX27" s="156"/>
      <c r="FOY27" s="156"/>
      <c r="FOZ27" s="156"/>
      <c r="FPA27" s="156"/>
      <c r="FPB27" s="156"/>
      <c r="FPC27" s="156"/>
      <c r="FPD27" s="156"/>
      <c r="FPE27" s="156"/>
      <c r="FPF27" s="156"/>
      <c r="FPG27" s="156"/>
      <c r="FPH27" s="156"/>
      <c r="FPI27" s="156"/>
      <c r="FPJ27" s="156"/>
      <c r="FPK27" s="156"/>
      <c r="FPL27" s="156"/>
      <c r="FPM27" s="156"/>
      <c r="FPN27" s="156"/>
      <c r="FPO27" s="156"/>
      <c r="FPP27" s="156"/>
      <c r="FPQ27" s="156"/>
      <c r="FPR27" s="156"/>
      <c r="FPS27" s="156"/>
      <c r="FPT27" s="156"/>
      <c r="FPU27" s="156"/>
      <c r="FPV27" s="156"/>
      <c r="FPW27" s="156"/>
      <c r="FPX27" s="156"/>
      <c r="FPY27" s="156"/>
      <c r="FPZ27" s="156"/>
      <c r="FQA27" s="156"/>
      <c r="FQB27" s="156"/>
      <c r="FQC27" s="156"/>
      <c r="FQD27" s="156"/>
      <c r="FQE27" s="156"/>
      <c r="FQF27" s="156"/>
      <c r="FQG27" s="156"/>
      <c r="FQH27" s="156"/>
      <c r="FQI27" s="156"/>
      <c r="FQJ27" s="156"/>
      <c r="FQK27" s="156"/>
      <c r="FQL27" s="156"/>
      <c r="FQM27" s="156"/>
      <c r="FQN27" s="156"/>
      <c r="FQO27" s="156"/>
      <c r="FQP27" s="156"/>
      <c r="FQQ27" s="156"/>
      <c r="FQR27" s="156"/>
      <c r="FQS27" s="156"/>
      <c r="FQT27" s="156"/>
      <c r="FQU27" s="156"/>
      <c r="FQV27" s="156"/>
      <c r="FQW27" s="156"/>
      <c r="FQX27" s="156"/>
      <c r="FQY27" s="156"/>
      <c r="FQZ27" s="156"/>
      <c r="FRA27" s="156"/>
      <c r="FRB27" s="156"/>
      <c r="FRC27" s="156"/>
      <c r="FRD27" s="156"/>
      <c r="FRE27" s="156"/>
      <c r="FRF27" s="156"/>
      <c r="FRG27" s="156"/>
      <c r="FRH27" s="156"/>
      <c r="FRI27" s="156"/>
      <c r="FRJ27" s="156"/>
      <c r="FRK27" s="156"/>
      <c r="FRL27" s="156"/>
      <c r="FRM27" s="156"/>
      <c r="FRN27" s="156"/>
      <c r="FRO27" s="156"/>
      <c r="FRP27" s="156"/>
      <c r="FRQ27" s="156"/>
      <c r="FRR27" s="156"/>
      <c r="FRS27" s="156"/>
      <c r="FRT27" s="156"/>
      <c r="FRU27" s="156"/>
      <c r="FRV27" s="156"/>
      <c r="FRW27" s="156"/>
      <c r="FRX27" s="156"/>
      <c r="FRY27" s="156"/>
      <c r="FRZ27" s="156"/>
      <c r="FSA27" s="156"/>
      <c r="FSB27" s="156"/>
      <c r="FSC27" s="156"/>
      <c r="FSD27" s="156"/>
      <c r="FSE27" s="156"/>
      <c r="FSF27" s="156"/>
      <c r="FSG27" s="156"/>
      <c r="FSH27" s="156"/>
      <c r="FSI27" s="156"/>
      <c r="FSJ27" s="156"/>
      <c r="FSK27" s="156"/>
      <c r="FSL27" s="156"/>
      <c r="FSM27" s="156"/>
      <c r="FSN27" s="156"/>
      <c r="FSO27" s="156"/>
      <c r="FSP27" s="156"/>
      <c r="FSQ27" s="156"/>
      <c r="FSR27" s="156"/>
      <c r="FSS27" s="156"/>
      <c r="FST27" s="156"/>
      <c r="FSU27" s="156"/>
      <c r="FSV27" s="156"/>
      <c r="FSW27" s="156"/>
      <c r="FSX27" s="156"/>
      <c r="FSY27" s="156"/>
      <c r="FSZ27" s="156"/>
      <c r="FTA27" s="156"/>
      <c r="FTB27" s="156"/>
      <c r="FTC27" s="156"/>
      <c r="FTD27" s="156"/>
      <c r="FTE27" s="156"/>
      <c r="FTF27" s="156"/>
      <c r="FTG27" s="156"/>
      <c r="FTH27" s="156"/>
      <c r="FTI27" s="156"/>
      <c r="FTJ27" s="156"/>
      <c r="FTK27" s="156"/>
      <c r="FTL27" s="156"/>
      <c r="FTM27" s="156"/>
      <c r="FTN27" s="156"/>
      <c r="FTO27" s="156"/>
      <c r="FTP27" s="156"/>
      <c r="FTQ27" s="156"/>
      <c r="FTR27" s="156"/>
      <c r="FTS27" s="156"/>
      <c r="FTT27" s="156"/>
      <c r="FTU27" s="156"/>
      <c r="FTV27" s="156"/>
      <c r="FTW27" s="156"/>
      <c r="FTX27" s="156"/>
      <c r="FTY27" s="156"/>
      <c r="FTZ27" s="156"/>
      <c r="FUA27" s="156"/>
      <c r="FUB27" s="156"/>
      <c r="FUC27" s="156"/>
      <c r="FUD27" s="156"/>
      <c r="FUE27" s="156"/>
      <c r="FUF27" s="156"/>
      <c r="FUG27" s="156"/>
      <c r="FUH27" s="156"/>
      <c r="FUI27" s="156"/>
      <c r="FUJ27" s="156"/>
      <c r="FUK27" s="156"/>
      <c r="FUL27" s="156"/>
      <c r="FUM27" s="156"/>
      <c r="FUN27" s="156"/>
      <c r="FUO27" s="156"/>
      <c r="FUP27" s="156"/>
      <c r="FUQ27" s="156"/>
      <c r="FUR27" s="156"/>
      <c r="FUS27" s="156"/>
      <c r="FUT27" s="156"/>
      <c r="FUU27" s="156"/>
      <c r="FUV27" s="156"/>
      <c r="FUW27" s="156"/>
      <c r="FUX27" s="156"/>
      <c r="FUY27" s="156"/>
      <c r="FUZ27" s="156"/>
      <c r="FVA27" s="156"/>
      <c r="FVB27" s="156"/>
      <c r="FVC27" s="156"/>
      <c r="FVD27" s="156"/>
      <c r="FVE27" s="156"/>
      <c r="FVF27" s="156"/>
      <c r="FVG27" s="156"/>
      <c r="FVH27" s="156"/>
      <c r="FVI27" s="156"/>
      <c r="FVJ27" s="156"/>
      <c r="FVK27" s="156"/>
      <c r="FVL27" s="156"/>
      <c r="FVM27" s="156"/>
      <c r="FVN27" s="156"/>
      <c r="FVO27" s="156"/>
      <c r="FVP27" s="156"/>
      <c r="FVQ27" s="156"/>
      <c r="FVR27" s="156"/>
      <c r="FVS27" s="156"/>
      <c r="FVT27" s="156"/>
      <c r="FVU27" s="156"/>
      <c r="FVV27" s="156"/>
      <c r="FVW27" s="156"/>
      <c r="FVX27" s="156"/>
      <c r="FVY27" s="156"/>
      <c r="FVZ27" s="156"/>
      <c r="FWA27" s="156"/>
      <c r="FWB27" s="156"/>
      <c r="FWC27" s="156"/>
      <c r="FWD27" s="156"/>
      <c r="FWE27" s="156"/>
      <c r="FWF27" s="156"/>
      <c r="FWG27" s="156"/>
      <c r="FWH27" s="156"/>
      <c r="FWI27" s="156"/>
      <c r="FWJ27" s="156"/>
      <c r="FWK27" s="156"/>
      <c r="FWL27" s="156"/>
      <c r="FWM27" s="156"/>
      <c r="FWN27" s="156"/>
      <c r="FWO27" s="156"/>
      <c r="FWP27" s="156"/>
      <c r="FWQ27" s="156"/>
      <c r="FWR27" s="156"/>
      <c r="FWS27" s="156"/>
      <c r="FWT27" s="156"/>
      <c r="FWU27" s="156"/>
      <c r="FWV27" s="156"/>
      <c r="FWW27" s="156"/>
      <c r="FWX27" s="156"/>
      <c r="FWY27" s="156"/>
      <c r="FWZ27" s="156"/>
      <c r="FXA27" s="156"/>
      <c r="FXB27" s="156"/>
      <c r="FXC27" s="156"/>
      <c r="FXD27" s="156"/>
      <c r="FXE27" s="156"/>
      <c r="FXF27" s="156"/>
      <c r="FXG27" s="156"/>
      <c r="FXH27" s="156"/>
      <c r="FXI27" s="156"/>
      <c r="FXJ27" s="156"/>
      <c r="FXK27" s="156"/>
      <c r="FXL27" s="156"/>
      <c r="FXM27" s="156"/>
      <c r="FXN27" s="156"/>
      <c r="FXO27" s="156"/>
      <c r="FXP27" s="156"/>
      <c r="FXQ27" s="156"/>
      <c r="FXR27" s="156"/>
      <c r="FXS27" s="156"/>
      <c r="FXT27" s="156"/>
      <c r="FXU27" s="156"/>
      <c r="FXV27" s="156"/>
      <c r="FXW27" s="156"/>
      <c r="FXX27" s="156"/>
      <c r="FXY27" s="156"/>
      <c r="FXZ27" s="156"/>
      <c r="FYA27" s="156"/>
      <c r="FYB27" s="156"/>
      <c r="FYC27" s="156"/>
      <c r="FYD27" s="156"/>
      <c r="FYE27" s="156"/>
      <c r="FYF27" s="156"/>
      <c r="FYG27" s="156"/>
      <c r="FYH27" s="156"/>
      <c r="FYI27" s="156"/>
      <c r="FYJ27" s="156"/>
      <c r="FYK27" s="156"/>
      <c r="FYL27" s="156"/>
      <c r="FYM27" s="156"/>
      <c r="FYN27" s="156"/>
      <c r="FYO27" s="156"/>
      <c r="FYP27" s="156"/>
      <c r="FYQ27" s="156"/>
      <c r="FYR27" s="156"/>
      <c r="FYS27" s="156"/>
      <c r="FYT27" s="156"/>
      <c r="FYU27" s="156"/>
      <c r="FYV27" s="156"/>
      <c r="FYW27" s="156"/>
      <c r="FYX27" s="156"/>
      <c r="FYY27" s="156"/>
      <c r="FYZ27" s="156"/>
      <c r="FZA27" s="156"/>
      <c r="FZB27" s="156"/>
      <c r="FZC27" s="156"/>
      <c r="FZD27" s="156"/>
      <c r="FZE27" s="156"/>
      <c r="FZF27" s="156"/>
      <c r="FZG27" s="156"/>
      <c r="FZH27" s="156"/>
      <c r="FZI27" s="156"/>
      <c r="FZJ27" s="156"/>
      <c r="FZK27" s="156"/>
      <c r="FZL27" s="156"/>
      <c r="FZM27" s="156"/>
      <c r="FZN27" s="156"/>
      <c r="FZO27" s="156"/>
      <c r="FZP27" s="156"/>
      <c r="FZQ27" s="156"/>
      <c r="FZR27" s="156"/>
      <c r="FZS27" s="156"/>
      <c r="FZT27" s="156"/>
      <c r="FZU27" s="156"/>
      <c r="FZV27" s="156"/>
      <c r="FZW27" s="156"/>
      <c r="FZX27" s="156"/>
      <c r="FZY27" s="156"/>
      <c r="FZZ27" s="156"/>
      <c r="GAA27" s="156"/>
      <c r="GAB27" s="156"/>
      <c r="GAC27" s="156"/>
      <c r="GAD27" s="156"/>
      <c r="GAE27" s="156"/>
      <c r="GAF27" s="156"/>
      <c r="GAG27" s="156"/>
      <c r="GAH27" s="156"/>
      <c r="GAI27" s="156"/>
      <c r="GAJ27" s="156"/>
      <c r="GAK27" s="156"/>
      <c r="GAL27" s="156"/>
      <c r="GAM27" s="156"/>
      <c r="GAN27" s="156"/>
      <c r="GAO27" s="156"/>
      <c r="GAP27" s="156"/>
      <c r="GAQ27" s="156"/>
      <c r="GAR27" s="156"/>
      <c r="GAS27" s="156"/>
      <c r="GAT27" s="156"/>
      <c r="GAU27" s="156"/>
      <c r="GAV27" s="156"/>
      <c r="GAW27" s="156"/>
      <c r="GAX27" s="156"/>
      <c r="GAY27" s="156"/>
      <c r="GAZ27" s="156"/>
      <c r="GBA27" s="156"/>
      <c r="GBB27" s="156"/>
      <c r="GBC27" s="156"/>
      <c r="GBD27" s="156"/>
      <c r="GBE27" s="156"/>
      <c r="GBF27" s="156"/>
      <c r="GBG27" s="156"/>
      <c r="GBH27" s="156"/>
      <c r="GBI27" s="156"/>
      <c r="GBJ27" s="156"/>
      <c r="GBK27" s="156"/>
      <c r="GBL27" s="156"/>
      <c r="GBM27" s="156"/>
      <c r="GBN27" s="156"/>
      <c r="GBO27" s="156"/>
      <c r="GBP27" s="156"/>
      <c r="GBQ27" s="156"/>
      <c r="GBR27" s="156"/>
      <c r="GBS27" s="156"/>
      <c r="GBT27" s="156"/>
      <c r="GBU27" s="156"/>
      <c r="GBV27" s="156"/>
      <c r="GBW27" s="156"/>
      <c r="GBX27" s="156"/>
      <c r="GBY27" s="156"/>
      <c r="GBZ27" s="156"/>
      <c r="GCA27" s="156"/>
      <c r="GCB27" s="156"/>
      <c r="GCC27" s="156"/>
      <c r="GCD27" s="156"/>
      <c r="GCE27" s="156"/>
      <c r="GCF27" s="156"/>
      <c r="GCG27" s="156"/>
      <c r="GCH27" s="156"/>
      <c r="GCI27" s="156"/>
      <c r="GCJ27" s="156"/>
      <c r="GCK27" s="156"/>
      <c r="GCL27" s="156"/>
      <c r="GCM27" s="156"/>
      <c r="GCN27" s="156"/>
      <c r="GCO27" s="156"/>
      <c r="GCP27" s="156"/>
      <c r="GCQ27" s="156"/>
      <c r="GCR27" s="156"/>
      <c r="GCS27" s="156"/>
      <c r="GCT27" s="156"/>
      <c r="GCU27" s="156"/>
      <c r="GCV27" s="156"/>
      <c r="GCW27" s="156"/>
      <c r="GCX27" s="156"/>
      <c r="GCY27" s="156"/>
      <c r="GCZ27" s="156"/>
      <c r="GDA27" s="156"/>
      <c r="GDB27" s="156"/>
      <c r="GDC27" s="156"/>
      <c r="GDD27" s="156"/>
      <c r="GDE27" s="156"/>
      <c r="GDF27" s="156"/>
      <c r="GDG27" s="156"/>
      <c r="GDH27" s="156"/>
      <c r="GDI27" s="156"/>
      <c r="GDJ27" s="156"/>
      <c r="GDK27" s="156"/>
      <c r="GDL27" s="156"/>
      <c r="GDM27" s="156"/>
      <c r="GDN27" s="156"/>
      <c r="GDO27" s="156"/>
      <c r="GDP27" s="156"/>
      <c r="GDQ27" s="156"/>
      <c r="GDR27" s="156"/>
      <c r="GDS27" s="156"/>
      <c r="GDT27" s="156"/>
      <c r="GDU27" s="156"/>
      <c r="GDV27" s="156"/>
      <c r="GDW27" s="156"/>
      <c r="GDX27" s="156"/>
      <c r="GDY27" s="156"/>
      <c r="GDZ27" s="156"/>
      <c r="GEA27" s="156"/>
      <c r="GEB27" s="156"/>
      <c r="GEC27" s="156"/>
      <c r="GED27" s="156"/>
      <c r="GEE27" s="156"/>
      <c r="GEF27" s="156"/>
      <c r="GEG27" s="156"/>
      <c r="GEH27" s="156"/>
      <c r="GEI27" s="156"/>
      <c r="GEJ27" s="156"/>
      <c r="GEK27" s="156"/>
      <c r="GEL27" s="156"/>
      <c r="GEM27" s="156"/>
      <c r="GEN27" s="156"/>
      <c r="GEO27" s="156"/>
      <c r="GEP27" s="156"/>
      <c r="GEQ27" s="156"/>
      <c r="GER27" s="156"/>
      <c r="GES27" s="156"/>
      <c r="GET27" s="156"/>
      <c r="GEU27" s="156"/>
      <c r="GEV27" s="156"/>
      <c r="GEW27" s="156"/>
      <c r="GEX27" s="156"/>
      <c r="GEY27" s="156"/>
      <c r="GEZ27" s="156"/>
      <c r="GFA27" s="156"/>
      <c r="GFB27" s="156"/>
      <c r="GFC27" s="156"/>
      <c r="GFD27" s="156"/>
      <c r="GFE27" s="156"/>
      <c r="GFF27" s="156"/>
      <c r="GFG27" s="156"/>
      <c r="GFH27" s="156"/>
      <c r="GFI27" s="156"/>
      <c r="GFJ27" s="156"/>
      <c r="GFK27" s="156"/>
      <c r="GFL27" s="156"/>
      <c r="GFM27" s="156"/>
      <c r="GFN27" s="156"/>
      <c r="GFO27" s="156"/>
      <c r="GFP27" s="156"/>
      <c r="GFQ27" s="156"/>
      <c r="GFR27" s="156"/>
      <c r="GFS27" s="156"/>
      <c r="GFT27" s="156"/>
      <c r="GFU27" s="156"/>
      <c r="GFV27" s="156"/>
      <c r="GFW27" s="156"/>
      <c r="GFX27" s="156"/>
      <c r="GFY27" s="156"/>
      <c r="GFZ27" s="156"/>
      <c r="GGA27" s="156"/>
      <c r="GGB27" s="156"/>
      <c r="GGC27" s="156"/>
      <c r="GGD27" s="156"/>
      <c r="GGE27" s="156"/>
      <c r="GGF27" s="156"/>
      <c r="GGG27" s="156"/>
      <c r="GGH27" s="156"/>
      <c r="GGI27" s="156"/>
      <c r="GGJ27" s="156"/>
      <c r="GGK27" s="156"/>
      <c r="GGL27" s="156"/>
      <c r="GGM27" s="156"/>
      <c r="GGN27" s="156"/>
      <c r="GGO27" s="156"/>
      <c r="GGP27" s="156"/>
      <c r="GGQ27" s="156"/>
      <c r="GGR27" s="156"/>
      <c r="GGS27" s="156"/>
      <c r="GGT27" s="156"/>
      <c r="GGU27" s="156"/>
      <c r="GGV27" s="156"/>
      <c r="GGW27" s="156"/>
      <c r="GGX27" s="156"/>
      <c r="GGY27" s="156"/>
      <c r="GGZ27" s="156"/>
      <c r="GHA27" s="156"/>
      <c r="GHB27" s="156"/>
      <c r="GHC27" s="156"/>
      <c r="GHD27" s="156"/>
      <c r="GHE27" s="156"/>
      <c r="GHF27" s="156"/>
      <c r="GHG27" s="156"/>
      <c r="GHH27" s="156"/>
      <c r="GHI27" s="156"/>
      <c r="GHJ27" s="156"/>
      <c r="GHK27" s="156"/>
      <c r="GHL27" s="156"/>
      <c r="GHM27" s="156"/>
      <c r="GHN27" s="156"/>
      <c r="GHO27" s="156"/>
      <c r="GHP27" s="156"/>
      <c r="GHQ27" s="156"/>
      <c r="GHR27" s="156"/>
      <c r="GHS27" s="156"/>
      <c r="GHT27" s="156"/>
      <c r="GHU27" s="156"/>
      <c r="GHV27" s="156"/>
      <c r="GHW27" s="156"/>
      <c r="GHX27" s="156"/>
      <c r="GHY27" s="156"/>
      <c r="GHZ27" s="156"/>
      <c r="GIA27" s="156"/>
      <c r="GIB27" s="156"/>
      <c r="GIC27" s="156"/>
      <c r="GID27" s="156"/>
      <c r="GIE27" s="156"/>
      <c r="GIF27" s="156"/>
      <c r="GIG27" s="156"/>
      <c r="GIH27" s="156"/>
      <c r="GII27" s="156"/>
      <c r="GIJ27" s="156"/>
      <c r="GIK27" s="156"/>
      <c r="GIL27" s="156"/>
      <c r="GIM27" s="156"/>
      <c r="GIN27" s="156"/>
      <c r="GIO27" s="156"/>
      <c r="GIP27" s="156"/>
      <c r="GIQ27" s="156"/>
      <c r="GIR27" s="156"/>
      <c r="GIS27" s="156"/>
      <c r="GIT27" s="156"/>
      <c r="GIU27" s="156"/>
      <c r="GIV27" s="156"/>
      <c r="GIW27" s="156"/>
      <c r="GIX27" s="156"/>
      <c r="GIY27" s="156"/>
      <c r="GIZ27" s="156"/>
      <c r="GJA27" s="156"/>
      <c r="GJB27" s="156"/>
      <c r="GJC27" s="156"/>
      <c r="GJD27" s="156"/>
      <c r="GJE27" s="156"/>
      <c r="GJF27" s="156"/>
      <c r="GJG27" s="156"/>
      <c r="GJH27" s="156"/>
      <c r="GJI27" s="156"/>
      <c r="GJJ27" s="156"/>
      <c r="GJK27" s="156"/>
      <c r="GJL27" s="156"/>
      <c r="GJM27" s="156"/>
      <c r="GJN27" s="156"/>
      <c r="GJO27" s="156"/>
      <c r="GJP27" s="156"/>
      <c r="GJQ27" s="156"/>
      <c r="GJR27" s="156"/>
      <c r="GJS27" s="156"/>
      <c r="GJT27" s="156"/>
      <c r="GJU27" s="156"/>
      <c r="GJV27" s="156"/>
      <c r="GJW27" s="156"/>
      <c r="GJX27" s="156"/>
      <c r="GJY27" s="156"/>
      <c r="GJZ27" s="156"/>
      <c r="GKA27" s="156"/>
      <c r="GKB27" s="156"/>
      <c r="GKC27" s="156"/>
      <c r="GKD27" s="156"/>
      <c r="GKE27" s="156"/>
      <c r="GKF27" s="156"/>
      <c r="GKG27" s="156"/>
      <c r="GKH27" s="156"/>
      <c r="GKI27" s="156"/>
      <c r="GKJ27" s="156"/>
      <c r="GKK27" s="156"/>
      <c r="GKL27" s="156"/>
      <c r="GKM27" s="156"/>
      <c r="GKN27" s="156"/>
      <c r="GKO27" s="156"/>
      <c r="GKP27" s="156"/>
      <c r="GKQ27" s="156"/>
      <c r="GKR27" s="156"/>
      <c r="GKS27" s="156"/>
      <c r="GKT27" s="156"/>
      <c r="GKU27" s="156"/>
      <c r="GKV27" s="156"/>
      <c r="GKW27" s="156"/>
      <c r="GKX27" s="156"/>
      <c r="GKY27" s="156"/>
      <c r="GKZ27" s="156"/>
      <c r="GLA27" s="156"/>
      <c r="GLB27" s="156"/>
      <c r="GLC27" s="156"/>
      <c r="GLD27" s="156"/>
      <c r="GLE27" s="156"/>
      <c r="GLF27" s="156"/>
      <c r="GLG27" s="156"/>
      <c r="GLH27" s="156"/>
      <c r="GLI27" s="156"/>
      <c r="GLJ27" s="156"/>
      <c r="GLK27" s="156"/>
      <c r="GLL27" s="156"/>
      <c r="GLM27" s="156"/>
      <c r="GLN27" s="156"/>
      <c r="GLO27" s="156"/>
      <c r="GLP27" s="156"/>
      <c r="GLQ27" s="156"/>
      <c r="GLR27" s="156"/>
      <c r="GLS27" s="156"/>
      <c r="GLT27" s="156"/>
      <c r="GLU27" s="156"/>
      <c r="GLV27" s="156"/>
      <c r="GLW27" s="156"/>
      <c r="GLX27" s="156"/>
      <c r="GLY27" s="156"/>
      <c r="GLZ27" s="156"/>
      <c r="GMA27" s="156"/>
      <c r="GMB27" s="156"/>
      <c r="GMC27" s="156"/>
      <c r="GMD27" s="156"/>
      <c r="GME27" s="156"/>
      <c r="GMF27" s="156"/>
      <c r="GMG27" s="156"/>
      <c r="GMH27" s="156"/>
      <c r="GMI27" s="156"/>
      <c r="GMJ27" s="156"/>
      <c r="GMK27" s="156"/>
      <c r="GML27" s="156"/>
      <c r="GMM27" s="156"/>
      <c r="GMN27" s="156"/>
      <c r="GMO27" s="156"/>
      <c r="GMP27" s="156"/>
      <c r="GMQ27" s="156"/>
      <c r="GMR27" s="156"/>
      <c r="GMS27" s="156"/>
      <c r="GMT27" s="156"/>
      <c r="GMU27" s="156"/>
      <c r="GMV27" s="156"/>
      <c r="GMW27" s="156"/>
      <c r="GMX27" s="156"/>
      <c r="GMY27" s="156"/>
      <c r="GMZ27" s="156"/>
      <c r="GNA27" s="156"/>
      <c r="GNB27" s="156"/>
      <c r="GNC27" s="156"/>
      <c r="GND27" s="156"/>
      <c r="GNE27" s="156"/>
      <c r="GNF27" s="156"/>
      <c r="GNG27" s="156"/>
      <c r="GNH27" s="156"/>
      <c r="GNI27" s="156"/>
      <c r="GNJ27" s="156"/>
      <c r="GNK27" s="156"/>
      <c r="GNL27" s="156"/>
      <c r="GNM27" s="156"/>
      <c r="GNN27" s="156"/>
      <c r="GNO27" s="156"/>
      <c r="GNP27" s="156"/>
      <c r="GNQ27" s="156"/>
      <c r="GNR27" s="156"/>
      <c r="GNS27" s="156"/>
      <c r="GNT27" s="156"/>
      <c r="GNU27" s="156"/>
      <c r="GNV27" s="156"/>
      <c r="GNW27" s="156"/>
      <c r="GNX27" s="156"/>
      <c r="GNY27" s="156"/>
      <c r="GNZ27" s="156"/>
      <c r="GOA27" s="156"/>
      <c r="GOB27" s="156"/>
      <c r="GOC27" s="156"/>
      <c r="GOD27" s="156"/>
      <c r="GOE27" s="156"/>
      <c r="GOF27" s="156"/>
      <c r="GOG27" s="156"/>
      <c r="GOH27" s="156"/>
      <c r="GOI27" s="156"/>
      <c r="GOJ27" s="156"/>
      <c r="GOK27" s="156"/>
      <c r="GOL27" s="156"/>
      <c r="GOM27" s="156"/>
      <c r="GON27" s="156"/>
      <c r="GOO27" s="156"/>
      <c r="GOP27" s="156"/>
      <c r="GOQ27" s="156"/>
      <c r="GOR27" s="156"/>
      <c r="GOS27" s="156"/>
      <c r="GOT27" s="156"/>
      <c r="GOU27" s="156"/>
      <c r="GOV27" s="156"/>
      <c r="GOW27" s="156"/>
      <c r="GOX27" s="156"/>
      <c r="GOY27" s="156"/>
      <c r="GOZ27" s="156"/>
      <c r="GPA27" s="156"/>
      <c r="GPB27" s="156"/>
      <c r="GPC27" s="156"/>
      <c r="GPD27" s="156"/>
      <c r="GPE27" s="156"/>
      <c r="GPF27" s="156"/>
      <c r="GPG27" s="156"/>
      <c r="GPH27" s="156"/>
      <c r="GPI27" s="156"/>
      <c r="GPJ27" s="156"/>
      <c r="GPK27" s="156"/>
      <c r="GPL27" s="156"/>
      <c r="GPM27" s="156"/>
      <c r="GPN27" s="156"/>
      <c r="GPO27" s="156"/>
      <c r="GPP27" s="156"/>
      <c r="GPQ27" s="156"/>
      <c r="GPR27" s="156"/>
      <c r="GPS27" s="156"/>
      <c r="GPT27" s="156"/>
      <c r="GPU27" s="156"/>
      <c r="GPV27" s="156"/>
      <c r="GPW27" s="156"/>
      <c r="GPX27" s="156"/>
      <c r="GPY27" s="156"/>
      <c r="GPZ27" s="156"/>
      <c r="GQA27" s="156"/>
      <c r="GQB27" s="156"/>
      <c r="GQC27" s="156"/>
      <c r="GQD27" s="156"/>
      <c r="GQE27" s="156"/>
      <c r="GQF27" s="156"/>
      <c r="GQG27" s="156"/>
      <c r="GQH27" s="156"/>
      <c r="GQI27" s="156"/>
      <c r="GQJ27" s="156"/>
      <c r="GQK27" s="156"/>
      <c r="GQL27" s="156"/>
      <c r="GQM27" s="156"/>
      <c r="GQN27" s="156"/>
      <c r="GQO27" s="156"/>
      <c r="GQP27" s="156"/>
      <c r="GQQ27" s="156"/>
      <c r="GQR27" s="156"/>
      <c r="GQS27" s="156"/>
      <c r="GQT27" s="156"/>
      <c r="GQU27" s="156"/>
      <c r="GQV27" s="156"/>
      <c r="GQW27" s="156"/>
      <c r="GQX27" s="156"/>
      <c r="GQY27" s="156"/>
      <c r="GQZ27" s="156"/>
      <c r="GRA27" s="156"/>
      <c r="GRB27" s="156"/>
      <c r="GRC27" s="156"/>
      <c r="GRD27" s="156"/>
      <c r="GRE27" s="156"/>
      <c r="GRF27" s="156"/>
      <c r="GRG27" s="156"/>
      <c r="GRH27" s="156"/>
      <c r="GRI27" s="156"/>
      <c r="GRJ27" s="156"/>
      <c r="GRK27" s="156"/>
      <c r="GRL27" s="156"/>
      <c r="GRM27" s="156"/>
      <c r="GRN27" s="156"/>
      <c r="GRO27" s="156"/>
      <c r="GRP27" s="156"/>
      <c r="GRQ27" s="156"/>
      <c r="GRR27" s="156"/>
      <c r="GRS27" s="156"/>
      <c r="GRT27" s="156"/>
      <c r="GRU27" s="156"/>
      <c r="GRV27" s="156"/>
      <c r="GRW27" s="156"/>
      <c r="GRX27" s="156"/>
      <c r="GRY27" s="156"/>
      <c r="GRZ27" s="156"/>
      <c r="GSA27" s="156"/>
      <c r="GSB27" s="156"/>
      <c r="GSC27" s="156"/>
      <c r="GSD27" s="156"/>
      <c r="GSE27" s="156"/>
      <c r="GSF27" s="156"/>
      <c r="GSG27" s="156"/>
      <c r="GSH27" s="156"/>
      <c r="GSI27" s="156"/>
      <c r="GSJ27" s="156"/>
      <c r="GSK27" s="156"/>
      <c r="GSL27" s="156"/>
      <c r="GSM27" s="156"/>
      <c r="GSN27" s="156"/>
      <c r="GSO27" s="156"/>
      <c r="GSP27" s="156"/>
      <c r="GSQ27" s="156"/>
      <c r="GSR27" s="156"/>
      <c r="GSS27" s="156"/>
      <c r="GST27" s="156"/>
      <c r="GSU27" s="156"/>
      <c r="GSV27" s="156"/>
      <c r="GSW27" s="156"/>
      <c r="GSX27" s="156"/>
      <c r="GSY27" s="156"/>
      <c r="GSZ27" s="156"/>
      <c r="GTA27" s="156"/>
      <c r="GTB27" s="156"/>
      <c r="GTC27" s="156"/>
      <c r="GTD27" s="156"/>
      <c r="GTE27" s="156"/>
      <c r="GTF27" s="156"/>
      <c r="GTG27" s="156"/>
      <c r="GTH27" s="156"/>
      <c r="GTI27" s="156"/>
      <c r="GTJ27" s="156"/>
      <c r="GTK27" s="156"/>
      <c r="GTL27" s="156"/>
      <c r="GTM27" s="156"/>
      <c r="GTN27" s="156"/>
      <c r="GTO27" s="156"/>
      <c r="GTP27" s="156"/>
      <c r="GTQ27" s="156"/>
      <c r="GTR27" s="156"/>
      <c r="GTS27" s="156"/>
      <c r="GTT27" s="156"/>
      <c r="GTU27" s="156"/>
      <c r="GTV27" s="156"/>
      <c r="GTW27" s="156"/>
      <c r="GTX27" s="156"/>
      <c r="GTY27" s="156"/>
      <c r="GTZ27" s="156"/>
      <c r="GUA27" s="156"/>
      <c r="GUB27" s="156"/>
      <c r="GUC27" s="156"/>
      <c r="GUD27" s="156"/>
      <c r="GUE27" s="156"/>
      <c r="GUF27" s="156"/>
      <c r="GUG27" s="156"/>
      <c r="GUH27" s="156"/>
      <c r="GUI27" s="156"/>
      <c r="GUJ27" s="156"/>
      <c r="GUK27" s="156"/>
      <c r="GUL27" s="156"/>
      <c r="GUM27" s="156"/>
      <c r="GUN27" s="156"/>
      <c r="GUO27" s="156"/>
      <c r="GUP27" s="156"/>
      <c r="GUQ27" s="156"/>
      <c r="GUR27" s="156"/>
      <c r="GUS27" s="156"/>
      <c r="GUT27" s="156"/>
      <c r="GUU27" s="156"/>
      <c r="GUV27" s="156"/>
      <c r="GUW27" s="156"/>
      <c r="GUX27" s="156"/>
      <c r="GUY27" s="156"/>
      <c r="GUZ27" s="156"/>
      <c r="GVA27" s="156"/>
      <c r="GVB27" s="156"/>
      <c r="GVC27" s="156"/>
      <c r="GVD27" s="156"/>
      <c r="GVE27" s="156"/>
      <c r="GVF27" s="156"/>
      <c r="GVG27" s="156"/>
      <c r="GVH27" s="156"/>
      <c r="GVI27" s="156"/>
      <c r="GVJ27" s="156"/>
      <c r="GVK27" s="156"/>
      <c r="GVL27" s="156"/>
      <c r="GVM27" s="156"/>
      <c r="GVN27" s="156"/>
      <c r="GVO27" s="156"/>
      <c r="GVP27" s="156"/>
      <c r="GVQ27" s="156"/>
      <c r="GVR27" s="156"/>
      <c r="GVS27" s="156"/>
      <c r="GVT27" s="156"/>
      <c r="GVU27" s="156"/>
      <c r="GVV27" s="156"/>
      <c r="GVW27" s="156"/>
      <c r="GVX27" s="156"/>
      <c r="GVY27" s="156"/>
      <c r="GVZ27" s="156"/>
      <c r="GWA27" s="156"/>
      <c r="GWB27" s="156"/>
      <c r="GWC27" s="156"/>
      <c r="GWD27" s="156"/>
      <c r="GWE27" s="156"/>
      <c r="GWF27" s="156"/>
      <c r="GWG27" s="156"/>
      <c r="GWH27" s="156"/>
      <c r="GWI27" s="156"/>
      <c r="GWJ27" s="156"/>
      <c r="GWK27" s="156"/>
      <c r="GWL27" s="156"/>
      <c r="GWM27" s="156"/>
      <c r="GWN27" s="156"/>
      <c r="GWO27" s="156"/>
      <c r="GWP27" s="156"/>
      <c r="GWQ27" s="156"/>
      <c r="GWR27" s="156"/>
      <c r="GWS27" s="156"/>
      <c r="GWT27" s="156"/>
      <c r="GWU27" s="156"/>
      <c r="GWV27" s="156"/>
      <c r="GWW27" s="156"/>
      <c r="GWX27" s="156"/>
      <c r="GWY27" s="156"/>
      <c r="GWZ27" s="156"/>
      <c r="GXA27" s="156"/>
      <c r="GXB27" s="156"/>
      <c r="GXC27" s="156"/>
      <c r="GXD27" s="156"/>
      <c r="GXE27" s="156"/>
      <c r="GXF27" s="156"/>
      <c r="GXG27" s="156"/>
      <c r="GXH27" s="156"/>
      <c r="GXI27" s="156"/>
      <c r="GXJ27" s="156"/>
      <c r="GXK27" s="156"/>
      <c r="GXL27" s="156"/>
      <c r="GXM27" s="156"/>
      <c r="GXN27" s="156"/>
      <c r="GXO27" s="156"/>
      <c r="GXP27" s="156"/>
      <c r="GXQ27" s="156"/>
      <c r="GXR27" s="156"/>
      <c r="GXS27" s="156"/>
      <c r="GXT27" s="156"/>
      <c r="GXU27" s="156"/>
      <c r="GXV27" s="156"/>
      <c r="GXW27" s="156"/>
      <c r="GXX27" s="156"/>
      <c r="GXY27" s="156"/>
      <c r="GXZ27" s="156"/>
      <c r="GYA27" s="156"/>
      <c r="GYB27" s="156"/>
      <c r="GYC27" s="156"/>
      <c r="GYD27" s="156"/>
      <c r="GYE27" s="156"/>
      <c r="GYF27" s="156"/>
      <c r="GYG27" s="156"/>
      <c r="GYH27" s="156"/>
      <c r="GYI27" s="156"/>
      <c r="GYJ27" s="156"/>
      <c r="GYK27" s="156"/>
      <c r="GYL27" s="156"/>
      <c r="GYM27" s="156"/>
      <c r="GYN27" s="156"/>
      <c r="GYO27" s="156"/>
      <c r="GYP27" s="156"/>
      <c r="GYQ27" s="156"/>
      <c r="GYR27" s="156"/>
      <c r="GYS27" s="156"/>
      <c r="GYT27" s="156"/>
      <c r="GYU27" s="156"/>
      <c r="GYV27" s="156"/>
      <c r="GYW27" s="156"/>
      <c r="GYX27" s="156"/>
      <c r="GYY27" s="156"/>
      <c r="GYZ27" s="156"/>
      <c r="GZA27" s="156"/>
      <c r="GZB27" s="156"/>
      <c r="GZC27" s="156"/>
      <c r="GZD27" s="156"/>
      <c r="GZE27" s="156"/>
      <c r="GZF27" s="156"/>
      <c r="GZG27" s="156"/>
      <c r="GZH27" s="156"/>
      <c r="GZI27" s="156"/>
      <c r="GZJ27" s="156"/>
      <c r="GZK27" s="156"/>
      <c r="GZL27" s="156"/>
      <c r="GZM27" s="156"/>
      <c r="GZN27" s="156"/>
      <c r="GZO27" s="156"/>
      <c r="GZP27" s="156"/>
      <c r="GZQ27" s="156"/>
      <c r="GZR27" s="156"/>
      <c r="GZS27" s="156"/>
      <c r="GZT27" s="156"/>
      <c r="GZU27" s="156"/>
      <c r="GZV27" s="156"/>
      <c r="GZW27" s="156"/>
      <c r="GZX27" s="156"/>
      <c r="GZY27" s="156"/>
      <c r="GZZ27" s="156"/>
      <c r="HAA27" s="156"/>
      <c r="HAB27" s="156"/>
      <c r="HAC27" s="156"/>
      <c r="HAD27" s="156"/>
      <c r="HAE27" s="156"/>
      <c r="HAF27" s="156"/>
      <c r="HAG27" s="156"/>
      <c r="HAH27" s="156"/>
      <c r="HAI27" s="156"/>
      <c r="HAJ27" s="156"/>
      <c r="HAK27" s="156"/>
      <c r="HAL27" s="156"/>
      <c r="HAM27" s="156"/>
      <c r="HAN27" s="156"/>
      <c r="HAO27" s="156"/>
      <c r="HAP27" s="156"/>
      <c r="HAQ27" s="156"/>
      <c r="HAR27" s="156"/>
      <c r="HAS27" s="156"/>
      <c r="HAT27" s="156"/>
      <c r="HAU27" s="156"/>
      <c r="HAV27" s="156"/>
      <c r="HAW27" s="156"/>
      <c r="HAX27" s="156"/>
      <c r="HAY27" s="156"/>
      <c r="HAZ27" s="156"/>
      <c r="HBA27" s="156"/>
      <c r="HBB27" s="156"/>
      <c r="HBC27" s="156"/>
      <c r="HBD27" s="156"/>
      <c r="HBE27" s="156"/>
      <c r="HBF27" s="156"/>
      <c r="HBG27" s="156"/>
      <c r="HBH27" s="156"/>
      <c r="HBI27" s="156"/>
      <c r="HBJ27" s="156"/>
      <c r="HBK27" s="156"/>
      <c r="HBL27" s="156"/>
      <c r="HBM27" s="156"/>
      <c r="HBN27" s="156"/>
      <c r="HBO27" s="156"/>
      <c r="HBP27" s="156"/>
      <c r="HBQ27" s="156"/>
      <c r="HBR27" s="156"/>
      <c r="HBS27" s="156"/>
      <c r="HBT27" s="156"/>
      <c r="HBU27" s="156"/>
      <c r="HBV27" s="156"/>
      <c r="HBW27" s="156"/>
      <c r="HBX27" s="156"/>
      <c r="HBY27" s="156"/>
      <c r="HBZ27" s="156"/>
      <c r="HCA27" s="156"/>
      <c r="HCB27" s="156"/>
      <c r="HCC27" s="156"/>
      <c r="HCD27" s="156"/>
      <c r="HCE27" s="156"/>
      <c r="HCF27" s="156"/>
      <c r="HCG27" s="156"/>
      <c r="HCH27" s="156"/>
      <c r="HCI27" s="156"/>
      <c r="HCJ27" s="156"/>
      <c r="HCK27" s="156"/>
      <c r="HCL27" s="156"/>
      <c r="HCM27" s="156"/>
      <c r="HCN27" s="156"/>
      <c r="HCO27" s="156"/>
      <c r="HCP27" s="156"/>
      <c r="HCQ27" s="156"/>
      <c r="HCR27" s="156"/>
      <c r="HCS27" s="156"/>
      <c r="HCT27" s="156"/>
      <c r="HCU27" s="156"/>
      <c r="HCV27" s="156"/>
      <c r="HCW27" s="156"/>
      <c r="HCX27" s="156"/>
      <c r="HCY27" s="156"/>
      <c r="HCZ27" s="156"/>
      <c r="HDA27" s="156"/>
      <c r="HDB27" s="156"/>
      <c r="HDC27" s="156"/>
      <c r="HDD27" s="156"/>
      <c r="HDE27" s="156"/>
      <c r="HDF27" s="156"/>
      <c r="HDG27" s="156"/>
      <c r="HDH27" s="156"/>
      <c r="HDI27" s="156"/>
      <c r="HDJ27" s="156"/>
      <c r="HDK27" s="156"/>
      <c r="HDL27" s="156"/>
      <c r="HDM27" s="156"/>
      <c r="HDN27" s="156"/>
      <c r="HDO27" s="156"/>
      <c r="HDP27" s="156"/>
      <c r="HDQ27" s="156"/>
      <c r="HDR27" s="156"/>
      <c r="HDS27" s="156"/>
      <c r="HDT27" s="156"/>
      <c r="HDU27" s="156"/>
      <c r="HDV27" s="156"/>
      <c r="HDW27" s="156"/>
      <c r="HDX27" s="156"/>
      <c r="HDY27" s="156"/>
      <c r="HDZ27" s="156"/>
      <c r="HEA27" s="156"/>
      <c r="HEB27" s="156"/>
      <c r="HEC27" s="156"/>
      <c r="HED27" s="156"/>
      <c r="HEE27" s="156"/>
      <c r="HEF27" s="156"/>
      <c r="HEG27" s="156"/>
      <c r="HEH27" s="156"/>
      <c r="HEI27" s="156"/>
      <c r="HEJ27" s="156"/>
      <c r="HEK27" s="156"/>
      <c r="HEL27" s="156"/>
      <c r="HEM27" s="156"/>
      <c r="HEN27" s="156"/>
      <c r="HEO27" s="156"/>
      <c r="HEP27" s="156"/>
      <c r="HEQ27" s="156"/>
      <c r="HER27" s="156"/>
      <c r="HES27" s="156"/>
      <c r="HET27" s="156"/>
      <c r="HEU27" s="156"/>
      <c r="HEV27" s="156"/>
      <c r="HEW27" s="156"/>
      <c r="HEX27" s="156"/>
      <c r="HEY27" s="156"/>
      <c r="HEZ27" s="156"/>
      <c r="HFA27" s="156"/>
      <c r="HFB27" s="156"/>
      <c r="HFC27" s="156"/>
      <c r="HFD27" s="156"/>
      <c r="HFE27" s="156"/>
      <c r="HFF27" s="156"/>
      <c r="HFG27" s="156"/>
      <c r="HFH27" s="156"/>
      <c r="HFI27" s="156"/>
      <c r="HFJ27" s="156"/>
      <c r="HFK27" s="156"/>
      <c r="HFL27" s="156"/>
      <c r="HFM27" s="156"/>
      <c r="HFN27" s="156"/>
      <c r="HFO27" s="156"/>
      <c r="HFP27" s="156"/>
      <c r="HFQ27" s="156"/>
      <c r="HFR27" s="156"/>
      <c r="HFS27" s="156"/>
      <c r="HFT27" s="156"/>
      <c r="HFU27" s="156"/>
      <c r="HFV27" s="156"/>
      <c r="HFW27" s="156"/>
      <c r="HFX27" s="156"/>
      <c r="HFY27" s="156"/>
      <c r="HFZ27" s="156"/>
      <c r="HGA27" s="156"/>
      <c r="HGB27" s="156"/>
      <c r="HGC27" s="156"/>
      <c r="HGD27" s="156"/>
      <c r="HGE27" s="156"/>
      <c r="HGF27" s="156"/>
      <c r="HGG27" s="156"/>
      <c r="HGH27" s="156"/>
      <c r="HGI27" s="156"/>
      <c r="HGJ27" s="156"/>
      <c r="HGK27" s="156"/>
      <c r="HGL27" s="156"/>
      <c r="HGM27" s="156"/>
      <c r="HGN27" s="156"/>
      <c r="HGO27" s="156"/>
      <c r="HGP27" s="156"/>
      <c r="HGQ27" s="156"/>
      <c r="HGR27" s="156"/>
      <c r="HGS27" s="156"/>
      <c r="HGT27" s="156"/>
      <c r="HGU27" s="156"/>
      <c r="HGV27" s="156"/>
      <c r="HGW27" s="156"/>
      <c r="HGX27" s="156"/>
      <c r="HGY27" s="156"/>
      <c r="HGZ27" s="156"/>
      <c r="HHA27" s="156"/>
      <c r="HHB27" s="156"/>
      <c r="HHC27" s="156"/>
      <c r="HHD27" s="156"/>
      <c r="HHE27" s="156"/>
      <c r="HHF27" s="156"/>
      <c r="HHG27" s="156"/>
      <c r="HHH27" s="156"/>
      <c r="HHI27" s="156"/>
      <c r="HHJ27" s="156"/>
      <c r="HHK27" s="156"/>
      <c r="HHL27" s="156"/>
      <c r="HHM27" s="156"/>
      <c r="HHN27" s="156"/>
      <c r="HHO27" s="156"/>
      <c r="HHP27" s="156"/>
      <c r="HHQ27" s="156"/>
      <c r="HHR27" s="156"/>
      <c r="HHS27" s="156"/>
      <c r="HHT27" s="156"/>
      <c r="HHU27" s="156"/>
      <c r="HHV27" s="156"/>
      <c r="HHW27" s="156"/>
      <c r="HHX27" s="156"/>
      <c r="HHY27" s="156"/>
      <c r="HHZ27" s="156"/>
      <c r="HIA27" s="156"/>
      <c r="HIB27" s="156"/>
      <c r="HIC27" s="156"/>
      <c r="HID27" s="156"/>
      <c r="HIE27" s="156"/>
      <c r="HIF27" s="156"/>
      <c r="HIG27" s="156"/>
      <c r="HIH27" s="156"/>
      <c r="HII27" s="156"/>
      <c r="HIJ27" s="156"/>
      <c r="HIK27" s="156"/>
      <c r="HIL27" s="156"/>
      <c r="HIM27" s="156"/>
      <c r="HIN27" s="156"/>
      <c r="HIO27" s="156"/>
      <c r="HIP27" s="156"/>
      <c r="HIQ27" s="156"/>
      <c r="HIR27" s="156"/>
      <c r="HIS27" s="156"/>
      <c r="HIT27" s="156"/>
      <c r="HIU27" s="156"/>
      <c r="HIV27" s="156"/>
      <c r="HIW27" s="156"/>
      <c r="HIX27" s="156"/>
      <c r="HIY27" s="156"/>
      <c r="HIZ27" s="156"/>
      <c r="HJA27" s="156"/>
      <c r="HJB27" s="156"/>
      <c r="HJC27" s="156"/>
      <c r="HJD27" s="156"/>
      <c r="HJE27" s="156"/>
      <c r="HJF27" s="156"/>
      <c r="HJG27" s="156"/>
      <c r="HJH27" s="156"/>
      <c r="HJI27" s="156"/>
      <c r="HJJ27" s="156"/>
      <c r="HJK27" s="156"/>
      <c r="HJL27" s="156"/>
      <c r="HJM27" s="156"/>
      <c r="HJN27" s="156"/>
      <c r="HJO27" s="156"/>
      <c r="HJP27" s="156"/>
      <c r="HJQ27" s="156"/>
      <c r="HJR27" s="156"/>
      <c r="HJS27" s="156"/>
      <c r="HJT27" s="156"/>
      <c r="HJU27" s="156"/>
      <c r="HJV27" s="156"/>
      <c r="HJW27" s="156"/>
      <c r="HJX27" s="156"/>
      <c r="HJY27" s="156"/>
      <c r="HJZ27" s="156"/>
      <c r="HKA27" s="156"/>
      <c r="HKB27" s="156"/>
      <c r="HKC27" s="156"/>
      <c r="HKD27" s="156"/>
      <c r="HKE27" s="156"/>
      <c r="HKF27" s="156"/>
      <c r="HKG27" s="156"/>
      <c r="HKH27" s="156"/>
      <c r="HKI27" s="156"/>
      <c r="HKJ27" s="156"/>
      <c r="HKK27" s="156"/>
      <c r="HKL27" s="156"/>
      <c r="HKM27" s="156"/>
      <c r="HKN27" s="156"/>
      <c r="HKO27" s="156"/>
      <c r="HKP27" s="156"/>
      <c r="HKQ27" s="156"/>
      <c r="HKR27" s="156"/>
      <c r="HKS27" s="156"/>
      <c r="HKT27" s="156"/>
      <c r="HKU27" s="156"/>
      <c r="HKV27" s="156"/>
      <c r="HKW27" s="156"/>
      <c r="HKX27" s="156"/>
      <c r="HKY27" s="156"/>
      <c r="HKZ27" s="156"/>
      <c r="HLA27" s="156"/>
      <c r="HLB27" s="156"/>
      <c r="HLC27" s="156"/>
      <c r="HLD27" s="156"/>
      <c r="HLE27" s="156"/>
      <c r="HLF27" s="156"/>
      <c r="HLG27" s="156"/>
      <c r="HLH27" s="156"/>
      <c r="HLI27" s="156"/>
      <c r="HLJ27" s="156"/>
      <c r="HLK27" s="156"/>
      <c r="HLL27" s="156"/>
      <c r="HLM27" s="156"/>
      <c r="HLN27" s="156"/>
      <c r="HLO27" s="156"/>
      <c r="HLP27" s="156"/>
      <c r="HLQ27" s="156"/>
      <c r="HLR27" s="156"/>
      <c r="HLS27" s="156"/>
      <c r="HLT27" s="156"/>
      <c r="HLU27" s="156"/>
      <c r="HLV27" s="156"/>
      <c r="HLW27" s="156"/>
      <c r="HLX27" s="156"/>
      <c r="HLY27" s="156"/>
      <c r="HLZ27" s="156"/>
      <c r="HMA27" s="156"/>
      <c r="HMB27" s="156"/>
      <c r="HMC27" s="156"/>
      <c r="HMD27" s="156"/>
      <c r="HME27" s="156"/>
      <c r="HMF27" s="156"/>
      <c r="HMG27" s="156"/>
      <c r="HMH27" s="156"/>
      <c r="HMI27" s="156"/>
      <c r="HMJ27" s="156"/>
      <c r="HMK27" s="156"/>
      <c r="HML27" s="156"/>
      <c r="HMM27" s="156"/>
      <c r="HMN27" s="156"/>
      <c r="HMO27" s="156"/>
      <c r="HMP27" s="156"/>
      <c r="HMQ27" s="156"/>
      <c r="HMR27" s="156"/>
      <c r="HMS27" s="156"/>
      <c r="HMT27" s="156"/>
      <c r="HMU27" s="156"/>
      <c r="HMV27" s="156"/>
      <c r="HMW27" s="156"/>
      <c r="HMX27" s="156"/>
      <c r="HMY27" s="156"/>
      <c r="HMZ27" s="156"/>
      <c r="HNA27" s="156"/>
      <c r="HNB27" s="156"/>
      <c r="HNC27" s="156"/>
      <c r="HND27" s="156"/>
      <c r="HNE27" s="156"/>
      <c r="HNF27" s="156"/>
      <c r="HNG27" s="156"/>
      <c r="HNH27" s="156"/>
      <c r="HNI27" s="156"/>
      <c r="HNJ27" s="156"/>
      <c r="HNK27" s="156"/>
      <c r="HNL27" s="156"/>
      <c r="HNM27" s="156"/>
      <c r="HNN27" s="156"/>
      <c r="HNO27" s="156"/>
      <c r="HNP27" s="156"/>
      <c r="HNQ27" s="156"/>
      <c r="HNR27" s="156"/>
      <c r="HNS27" s="156"/>
      <c r="HNT27" s="156"/>
      <c r="HNU27" s="156"/>
      <c r="HNV27" s="156"/>
      <c r="HNW27" s="156"/>
      <c r="HNX27" s="156"/>
      <c r="HNY27" s="156"/>
      <c r="HNZ27" s="156"/>
      <c r="HOA27" s="156"/>
      <c r="HOB27" s="156"/>
      <c r="HOC27" s="156"/>
      <c r="HOD27" s="156"/>
      <c r="HOE27" s="156"/>
      <c r="HOF27" s="156"/>
      <c r="HOG27" s="156"/>
      <c r="HOH27" s="156"/>
      <c r="HOI27" s="156"/>
      <c r="HOJ27" s="156"/>
      <c r="HOK27" s="156"/>
      <c r="HOL27" s="156"/>
      <c r="HOM27" s="156"/>
      <c r="HON27" s="156"/>
      <c r="HOO27" s="156"/>
      <c r="HOP27" s="156"/>
      <c r="HOQ27" s="156"/>
      <c r="HOR27" s="156"/>
      <c r="HOS27" s="156"/>
      <c r="HOT27" s="156"/>
      <c r="HOU27" s="156"/>
      <c r="HOV27" s="156"/>
      <c r="HOW27" s="156"/>
      <c r="HOX27" s="156"/>
      <c r="HOY27" s="156"/>
      <c r="HOZ27" s="156"/>
      <c r="HPA27" s="156"/>
      <c r="HPB27" s="156"/>
      <c r="HPC27" s="156"/>
      <c r="HPD27" s="156"/>
      <c r="HPE27" s="156"/>
      <c r="HPF27" s="156"/>
      <c r="HPG27" s="156"/>
      <c r="HPH27" s="156"/>
      <c r="HPI27" s="156"/>
      <c r="HPJ27" s="156"/>
      <c r="HPK27" s="156"/>
      <c r="HPL27" s="156"/>
      <c r="HPM27" s="156"/>
      <c r="HPN27" s="156"/>
      <c r="HPO27" s="156"/>
      <c r="HPP27" s="156"/>
      <c r="HPQ27" s="156"/>
      <c r="HPR27" s="156"/>
      <c r="HPS27" s="156"/>
      <c r="HPT27" s="156"/>
      <c r="HPU27" s="156"/>
      <c r="HPV27" s="156"/>
      <c r="HPW27" s="156"/>
      <c r="HPX27" s="156"/>
      <c r="HPY27" s="156"/>
      <c r="HPZ27" s="156"/>
      <c r="HQA27" s="156"/>
      <c r="HQB27" s="156"/>
      <c r="HQC27" s="156"/>
      <c r="HQD27" s="156"/>
      <c r="HQE27" s="156"/>
      <c r="HQF27" s="156"/>
      <c r="HQG27" s="156"/>
      <c r="HQH27" s="156"/>
      <c r="HQI27" s="156"/>
      <c r="HQJ27" s="156"/>
      <c r="HQK27" s="156"/>
      <c r="HQL27" s="156"/>
      <c r="HQM27" s="156"/>
      <c r="HQN27" s="156"/>
      <c r="HQO27" s="156"/>
      <c r="HQP27" s="156"/>
      <c r="HQQ27" s="156"/>
      <c r="HQR27" s="156"/>
      <c r="HQS27" s="156"/>
      <c r="HQT27" s="156"/>
      <c r="HQU27" s="156"/>
      <c r="HQV27" s="156"/>
      <c r="HQW27" s="156"/>
      <c r="HQX27" s="156"/>
      <c r="HQY27" s="156"/>
      <c r="HQZ27" s="156"/>
      <c r="HRA27" s="156"/>
      <c r="HRB27" s="156"/>
      <c r="HRC27" s="156"/>
      <c r="HRD27" s="156"/>
      <c r="HRE27" s="156"/>
      <c r="HRF27" s="156"/>
      <c r="HRG27" s="156"/>
      <c r="HRH27" s="156"/>
      <c r="HRI27" s="156"/>
      <c r="HRJ27" s="156"/>
      <c r="HRK27" s="156"/>
      <c r="HRL27" s="156"/>
      <c r="HRM27" s="156"/>
      <c r="HRN27" s="156"/>
      <c r="HRO27" s="156"/>
      <c r="HRP27" s="156"/>
      <c r="HRQ27" s="156"/>
      <c r="HRR27" s="156"/>
      <c r="HRS27" s="156"/>
      <c r="HRT27" s="156"/>
      <c r="HRU27" s="156"/>
      <c r="HRV27" s="156"/>
      <c r="HRW27" s="156"/>
      <c r="HRX27" s="156"/>
      <c r="HRY27" s="156"/>
      <c r="HRZ27" s="156"/>
      <c r="HSA27" s="156"/>
      <c r="HSB27" s="156"/>
      <c r="HSC27" s="156"/>
      <c r="HSD27" s="156"/>
      <c r="HSE27" s="156"/>
      <c r="HSF27" s="156"/>
      <c r="HSG27" s="156"/>
      <c r="HSH27" s="156"/>
      <c r="HSI27" s="156"/>
      <c r="HSJ27" s="156"/>
      <c r="HSK27" s="156"/>
      <c r="HSL27" s="156"/>
      <c r="HSM27" s="156"/>
      <c r="HSN27" s="156"/>
      <c r="HSO27" s="156"/>
      <c r="HSP27" s="156"/>
      <c r="HSQ27" s="156"/>
      <c r="HSR27" s="156"/>
      <c r="HSS27" s="156"/>
      <c r="HST27" s="156"/>
      <c r="HSU27" s="156"/>
      <c r="HSV27" s="156"/>
      <c r="HSW27" s="156"/>
      <c r="HSX27" s="156"/>
      <c r="HSY27" s="156"/>
      <c r="HSZ27" s="156"/>
      <c r="HTA27" s="156"/>
      <c r="HTB27" s="156"/>
      <c r="HTC27" s="156"/>
      <c r="HTD27" s="156"/>
      <c r="HTE27" s="156"/>
      <c r="HTF27" s="156"/>
      <c r="HTG27" s="156"/>
      <c r="HTH27" s="156"/>
      <c r="HTI27" s="156"/>
      <c r="HTJ27" s="156"/>
      <c r="HTK27" s="156"/>
      <c r="HTL27" s="156"/>
      <c r="HTM27" s="156"/>
      <c r="HTN27" s="156"/>
      <c r="HTO27" s="156"/>
      <c r="HTP27" s="156"/>
      <c r="HTQ27" s="156"/>
      <c r="HTR27" s="156"/>
      <c r="HTS27" s="156"/>
      <c r="HTT27" s="156"/>
      <c r="HTU27" s="156"/>
      <c r="HTV27" s="156"/>
      <c r="HTW27" s="156"/>
      <c r="HTX27" s="156"/>
      <c r="HTY27" s="156"/>
      <c r="HTZ27" s="156"/>
      <c r="HUA27" s="156"/>
      <c r="HUB27" s="156"/>
      <c r="HUC27" s="156"/>
      <c r="HUD27" s="156"/>
      <c r="HUE27" s="156"/>
      <c r="HUF27" s="156"/>
      <c r="HUG27" s="156"/>
      <c r="HUH27" s="156"/>
      <c r="HUI27" s="156"/>
      <c r="HUJ27" s="156"/>
      <c r="HUK27" s="156"/>
      <c r="HUL27" s="156"/>
      <c r="HUM27" s="156"/>
      <c r="HUN27" s="156"/>
      <c r="HUO27" s="156"/>
      <c r="HUP27" s="156"/>
      <c r="HUQ27" s="156"/>
      <c r="HUR27" s="156"/>
      <c r="HUS27" s="156"/>
      <c r="HUT27" s="156"/>
      <c r="HUU27" s="156"/>
      <c r="HUV27" s="156"/>
      <c r="HUW27" s="156"/>
      <c r="HUX27" s="156"/>
      <c r="HUY27" s="156"/>
      <c r="HUZ27" s="156"/>
      <c r="HVA27" s="156"/>
      <c r="HVB27" s="156"/>
      <c r="HVC27" s="156"/>
      <c r="HVD27" s="156"/>
      <c r="HVE27" s="156"/>
      <c r="HVF27" s="156"/>
      <c r="HVG27" s="156"/>
      <c r="HVH27" s="156"/>
      <c r="HVI27" s="156"/>
      <c r="HVJ27" s="156"/>
      <c r="HVK27" s="156"/>
      <c r="HVL27" s="156"/>
      <c r="HVM27" s="156"/>
      <c r="HVN27" s="156"/>
      <c r="HVO27" s="156"/>
      <c r="HVP27" s="156"/>
      <c r="HVQ27" s="156"/>
      <c r="HVR27" s="156"/>
      <c r="HVS27" s="156"/>
      <c r="HVT27" s="156"/>
      <c r="HVU27" s="156"/>
      <c r="HVV27" s="156"/>
      <c r="HVW27" s="156"/>
      <c r="HVX27" s="156"/>
      <c r="HVY27" s="156"/>
      <c r="HVZ27" s="156"/>
      <c r="HWA27" s="156"/>
      <c r="HWB27" s="156"/>
      <c r="HWC27" s="156"/>
      <c r="HWD27" s="156"/>
      <c r="HWE27" s="156"/>
      <c r="HWF27" s="156"/>
      <c r="HWG27" s="156"/>
      <c r="HWH27" s="156"/>
      <c r="HWI27" s="156"/>
      <c r="HWJ27" s="156"/>
      <c r="HWK27" s="156"/>
      <c r="HWL27" s="156"/>
      <c r="HWM27" s="156"/>
      <c r="HWN27" s="156"/>
      <c r="HWO27" s="156"/>
      <c r="HWP27" s="156"/>
      <c r="HWQ27" s="156"/>
      <c r="HWR27" s="156"/>
      <c r="HWS27" s="156"/>
      <c r="HWT27" s="156"/>
      <c r="HWU27" s="156"/>
      <c r="HWV27" s="156"/>
      <c r="HWW27" s="156"/>
      <c r="HWX27" s="156"/>
      <c r="HWY27" s="156"/>
      <c r="HWZ27" s="156"/>
      <c r="HXA27" s="156"/>
      <c r="HXB27" s="156"/>
      <c r="HXC27" s="156"/>
      <c r="HXD27" s="156"/>
      <c r="HXE27" s="156"/>
      <c r="HXF27" s="156"/>
      <c r="HXG27" s="156"/>
      <c r="HXH27" s="156"/>
      <c r="HXI27" s="156"/>
      <c r="HXJ27" s="156"/>
      <c r="HXK27" s="156"/>
      <c r="HXL27" s="156"/>
      <c r="HXM27" s="156"/>
      <c r="HXN27" s="156"/>
      <c r="HXO27" s="156"/>
      <c r="HXP27" s="156"/>
      <c r="HXQ27" s="156"/>
      <c r="HXR27" s="156"/>
      <c r="HXS27" s="156"/>
      <c r="HXT27" s="156"/>
      <c r="HXU27" s="156"/>
      <c r="HXV27" s="156"/>
      <c r="HXW27" s="156"/>
      <c r="HXX27" s="156"/>
      <c r="HXY27" s="156"/>
      <c r="HXZ27" s="156"/>
      <c r="HYA27" s="156"/>
      <c r="HYB27" s="156"/>
      <c r="HYC27" s="156"/>
      <c r="HYD27" s="156"/>
      <c r="HYE27" s="156"/>
      <c r="HYF27" s="156"/>
      <c r="HYG27" s="156"/>
      <c r="HYH27" s="156"/>
      <c r="HYI27" s="156"/>
      <c r="HYJ27" s="156"/>
      <c r="HYK27" s="156"/>
      <c r="HYL27" s="156"/>
      <c r="HYM27" s="156"/>
      <c r="HYN27" s="156"/>
      <c r="HYO27" s="156"/>
      <c r="HYP27" s="156"/>
      <c r="HYQ27" s="156"/>
      <c r="HYR27" s="156"/>
      <c r="HYS27" s="156"/>
      <c r="HYT27" s="156"/>
      <c r="HYU27" s="156"/>
      <c r="HYV27" s="156"/>
      <c r="HYW27" s="156"/>
      <c r="HYX27" s="156"/>
      <c r="HYY27" s="156"/>
      <c r="HYZ27" s="156"/>
      <c r="HZA27" s="156"/>
      <c r="HZB27" s="156"/>
      <c r="HZC27" s="156"/>
      <c r="HZD27" s="156"/>
      <c r="HZE27" s="156"/>
      <c r="HZF27" s="156"/>
      <c r="HZG27" s="156"/>
      <c r="HZH27" s="156"/>
      <c r="HZI27" s="156"/>
      <c r="HZJ27" s="156"/>
      <c r="HZK27" s="156"/>
      <c r="HZL27" s="156"/>
      <c r="HZM27" s="156"/>
      <c r="HZN27" s="156"/>
      <c r="HZO27" s="156"/>
      <c r="HZP27" s="156"/>
      <c r="HZQ27" s="156"/>
      <c r="HZR27" s="156"/>
      <c r="HZS27" s="156"/>
      <c r="HZT27" s="156"/>
      <c r="HZU27" s="156"/>
      <c r="HZV27" s="156"/>
      <c r="HZW27" s="156"/>
      <c r="HZX27" s="156"/>
      <c r="HZY27" s="156"/>
      <c r="HZZ27" s="156"/>
      <c r="IAA27" s="156"/>
      <c r="IAB27" s="156"/>
      <c r="IAC27" s="156"/>
      <c r="IAD27" s="156"/>
      <c r="IAE27" s="156"/>
      <c r="IAF27" s="156"/>
      <c r="IAG27" s="156"/>
      <c r="IAH27" s="156"/>
      <c r="IAI27" s="156"/>
      <c r="IAJ27" s="156"/>
      <c r="IAK27" s="156"/>
      <c r="IAL27" s="156"/>
      <c r="IAM27" s="156"/>
      <c r="IAN27" s="156"/>
      <c r="IAO27" s="156"/>
      <c r="IAP27" s="156"/>
      <c r="IAQ27" s="156"/>
      <c r="IAR27" s="156"/>
      <c r="IAS27" s="156"/>
      <c r="IAT27" s="156"/>
      <c r="IAU27" s="156"/>
      <c r="IAV27" s="156"/>
      <c r="IAW27" s="156"/>
      <c r="IAX27" s="156"/>
      <c r="IAY27" s="156"/>
      <c r="IAZ27" s="156"/>
      <c r="IBA27" s="156"/>
      <c r="IBB27" s="156"/>
      <c r="IBC27" s="156"/>
      <c r="IBD27" s="156"/>
      <c r="IBE27" s="156"/>
      <c r="IBF27" s="156"/>
      <c r="IBG27" s="156"/>
      <c r="IBH27" s="156"/>
      <c r="IBI27" s="156"/>
      <c r="IBJ27" s="156"/>
      <c r="IBK27" s="156"/>
      <c r="IBL27" s="156"/>
      <c r="IBM27" s="156"/>
      <c r="IBN27" s="156"/>
      <c r="IBO27" s="156"/>
      <c r="IBP27" s="156"/>
      <c r="IBQ27" s="156"/>
      <c r="IBR27" s="156"/>
      <c r="IBS27" s="156"/>
      <c r="IBT27" s="156"/>
      <c r="IBU27" s="156"/>
      <c r="IBV27" s="156"/>
      <c r="IBW27" s="156"/>
      <c r="IBX27" s="156"/>
      <c r="IBY27" s="156"/>
      <c r="IBZ27" s="156"/>
      <c r="ICA27" s="156"/>
      <c r="ICB27" s="156"/>
      <c r="ICC27" s="156"/>
      <c r="ICD27" s="156"/>
      <c r="ICE27" s="156"/>
      <c r="ICF27" s="156"/>
      <c r="ICG27" s="156"/>
      <c r="ICH27" s="156"/>
      <c r="ICI27" s="156"/>
      <c r="ICJ27" s="156"/>
      <c r="ICK27" s="156"/>
      <c r="ICL27" s="156"/>
      <c r="ICM27" s="156"/>
      <c r="ICN27" s="156"/>
      <c r="ICO27" s="156"/>
      <c r="ICP27" s="156"/>
      <c r="ICQ27" s="156"/>
      <c r="ICR27" s="156"/>
      <c r="ICS27" s="156"/>
      <c r="ICT27" s="156"/>
      <c r="ICU27" s="156"/>
      <c r="ICV27" s="156"/>
      <c r="ICW27" s="156"/>
      <c r="ICX27" s="156"/>
      <c r="ICY27" s="156"/>
      <c r="ICZ27" s="156"/>
      <c r="IDA27" s="156"/>
      <c r="IDB27" s="156"/>
      <c r="IDC27" s="156"/>
      <c r="IDD27" s="156"/>
      <c r="IDE27" s="156"/>
      <c r="IDF27" s="156"/>
      <c r="IDG27" s="156"/>
      <c r="IDH27" s="156"/>
      <c r="IDI27" s="156"/>
      <c r="IDJ27" s="156"/>
      <c r="IDK27" s="156"/>
      <c r="IDL27" s="156"/>
      <c r="IDM27" s="156"/>
      <c r="IDN27" s="156"/>
      <c r="IDO27" s="156"/>
      <c r="IDP27" s="156"/>
      <c r="IDQ27" s="156"/>
      <c r="IDR27" s="156"/>
      <c r="IDS27" s="156"/>
      <c r="IDT27" s="156"/>
      <c r="IDU27" s="156"/>
      <c r="IDV27" s="156"/>
      <c r="IDW27" s="156"/>
      <c r="IDX27" s="156"/>
      <c r="IDY27" s="156"/>
      <c r="IDZ27" s="156"/>
      <c r="IEA27" s="156"/>
      <c r="IEB27" s="156"/>
      <c r="IEC27" s="156"/>
      <c r="IED27" s="156"/>
      <c r="IEE27" s="156"/>
      <c r="IEF27" s="156"/>
      <c r="IEG27" s="156"/>
      <c r="IEH27" s="156"/>
      <c r="IEI27" s="156"/>
      <c r="IEJ27" s="156"/>
      <c r="IEK27" s="156"/>
      <c r="IEL27" s="156"/>
      <c r="IEM27" s="156"/>
      <c r="IEN27" s="156"/>
      <c r="IEO27" s="156"/>
      <c r="IEP27" s="156"/>
      <c r="IEQ27" s="156"/>
      <c r="IER27" s="156"/>
      <c r="IES27" s="156"/>
      <c r="IET27" s="156"/>
      <c r="IEU27" s="156"/>
      <c r="IEV27" s="156"/>
      <c r="IEW27" s="156"/>
      <c r="IEX27" s="156"/>
      <c r="IEY27" s="156"/>
      <c r="IEZ27" s="156"/>
      <c r="IFA27" s="156"/>
      <c r="IFB27" s="156"/>
      <c r="IFC27" s="156"/>
      <c r="IFD27" s="156"/>
      <c r="IFE27" s="156"/>
      <c r="IFF27" s="156"/>
      <c r="IFG27" s="156"/>
      <c r="IFH27" s="156"/>
      <c r="IFI27" s="156"/>
      <c r="IFJ27" s="156"/>
      <c r="IFK27" s="156"/>
      <c r="IFL27" s="156"/>
      <c r="IFM27" s="156"/>
      <c r="IFN27" s="156"/>
      <c r="IFO27" s="156"/>
      <c r="IFP27" s="156"/>
      <c r="IFQ27" s="156"/>
      <c r="IFR27" s="156"/>
      <c r="IFS27" s="156"/>
      <c r="IFT27" s="156"/>
      <c r="IFU27" s="156"/>
      <c r="IFV27" s="156"/>
      <c r="IFW27" s="156"/>
      <c r="IFX27" s="156"/>
      <c r="IFY27" s="156"/>
      <c r="IFZ27" s="156"/>
      <c r="IGA27" s="156"/>
      <c r="IGB27" s="156"/>
      <c r="IGC27" s="156"/>
      <c r="IGD27" s="156"/>
      <c r="IGE27" s="156"/>
      <c r="IGF27" s="156"/>
      <c r="IGG27" s="156"/>
      <c r="IGH27" s="156"/>
      <c r="IGI27" s="156"/>
      <c r="IGJ27" s="156"/>
      <c r="IGK27" s="156"/>
      <c r="IGL27" s="156"/>
      <c r="IGM27" s="156"/>
      <c r="IGN27" s="156"/>
      <c r="IGO27" s="156"/>
      <c r="IGP27" s="156"/>
      <c r="IGQ27" s="156"/>
      <c r="IGR27" s="156"/>
      <c r="IGS27" s="156"/>
      <c r="IGT27" s="156"/>
      <c r="IGU27" s="156"/>
      <c r="IGV27" s="156"/>
      <c r="IGW27" s="156"/>
      <c r="IGX27" s="156"/>
      <c r="IGY27" s="156"/>
      <c r="IGZ27" s="156"/>
      <c r="IHA27" s="156"/>
      <c r="IHB27" s="156"/>
      <c r="IHC27" s="156"/>
      <c r="IHD27" s="156"/>
      <c r="IHE27" s="156"/>
      <c r="IHF27" s="156"/>
      <c r="IHG27" s="156"/>
      <c r="IHH27" s="156"/>
      <c r="IHI27" s="156"/>
      <c r="IHJ27" s="156"/>
      <c r="IHK27" s="156"/>
      <c r="IHL27" s="156"/>
      <c r="IHM27" s="156"/>
      <c r="IHN27" s="156"/>
      <c r="IHO27" s="156"/>
      <c r="IHP27" s="156"/>
      <c r="IHQ27" s="156"/>
      <c r="IHR27" s="156"/>
      <c r="IHS27" s="156"/>
      <c r="IHT27" s="156"/>
      <c r="IHU27" s="156"/>
      <c r="IHV27" s="156"/>
      <c r="IHW27" s="156"/>
      <c r="IHX27" s="156"/>
      <c r="IHY27" s="156"/>
      <c r="IHZ27" s="156"/>
      <c r="IIA27" s="156"/>
      <c r="IIB27" s="156"/>
      <c r="IIC27" s="156"/>
      <c r="IID27" s="156"/>
      <c r="IIE27" s="156"/>
      <c r="IIF27" s="156"/>
      <c r="IIG27" s="156"/>
      <c r="IIH27" s="156"/>
      <c r="III27" s="156"/>
      <c r="IIJ27" s="156"/>
      <c r="IIK27" s="156"/>
      <c r="IIL27" s="156"/>
      <c r="IIM27" s="156"/>
      <c r="IIN27" s="156"/>
      <c r="IIO27" s="156"/>
      <c r="IIP27" s="156"/>
      <c r="IIQ27" s="156"/>
      <c r="IIR27" s="156"/>
      <c r="IIS27" s="156"/>
      <c r="IIT27" s="156"/>
      <c r="IIU27" s="156"/>
      <c r="IIV27" s="156"/>
      <c r="IIW27" s="156"/>
      <c r="IIX27" s="156"/>
      <c r="IIY27" s="156"/>
      <c r="IIZ27" s="156"/>
      <c r="IJA27" s="156"/>
      <c r="IJB27" s="156"/>
      <c r="IJC27" s="156"/>
      <c r="IJD27" s="156"/>
      <c r="IJE27" s="156"/>
      <c r="IJF27" s="156"/>
      <c r="IJG27" s="156"/>
      <c r="IJH27" s="156"/>
      <c r="IJI27" s="156"/>
      <c r="IJJ27" s="156"/>
      <c r="IJK27" s="156"/>
      <c r="IJL27" s="156"/>
      <c r="IJM27" s="156"/>
      <c r="IJN27" s="156"/>
      <c r="IJO27" s="156"/>
      <c r="IJP27" s="156"/>
      <c r="IJQ27" s="156"/>
      <c r="IJR27" s="156"/>
      <c r="IJS27" s="156"/>
      <c r="IJT27" s="156"/>
      <c r="IJU27" s="156"/>
      <c r="IJV27" s="156"/>
      <c r="IJW27" s="156"/>
      <c r="IJX27" s="156"/>
      <c r="IJY27" s="156"/>
      <c r="IJZ27" s="156"/>
      <c r="IKA27" s="156"/>
      <c r="IKB27" s="156"/>
      <c r="IKC27" s="156"/>
      <c r="IKD27" s="156"/>
      <c r="IKE27" s="156"/>
      <c r="IKF27" s="156"/>
      <c r="IKG27" s="156"/>
      <c r="IKH27" s="156"/>
      <c r="IKI27" s="156"/>
      <c r="IKJ27" s="156"/>
      <c r="IKK27" s="156"/>
      <c r="IKL27" s="156"/>
      <c r="IKM27" s="156"/>
      <c r="IKN27" s="156"/>
      <c r="IKO27" s="156"/>
      <c r="IKP27" s="156"/>
      <c r="IKQ27" s="156"/>
      <c r="IKR27" s="156"/>
      <c r="IKS27" s="156"/>
      <c r="IKT27" s="156"/>
      <c r="IKU27" s="156"/>
      <c r="IKV27" s="156"/>
      <c r="IKW27" s="156"/>
      <c r="IKX27" s="156"/>
      <c r="IKY27" s="156"/>
      <c r="IKZ27" s="156"/>
      <c r="ILA27" s="156"/>
      <c r="ILB27" s="156"/>
      <c r="ILC27" s="156"/>
      <c r="ILD27" s="156"/>
      <c r="ILE27" s="156"/>
      <c r="ILF27" s="156"/>
      <c r="ILG27" s="156"/>
      <c r="ILH27" s="156"/>
      <c r="ILI27" s="156"/>
      <c r="ILJ27" s="156"/>
      <c r="ILK27" s="156"/>
      <c r="ILL27" s="156"/>
      <c r="ILM27" s="156"/>
      <c r="ILN27" s="156"/>
      <c r="ILO27" s="156"/>
      <c r="ILP27" s="156"/>
      <c r="ILQ27" s="156"/>
      <c r="ILR27" s="156"/>
      <c r="ILS27" s="156"/>
      <c r="ILT27" s="156"/>
      <c r="ILU27" s="156"/>
      <c r="ILV27" s="156"/>
      <c r="ILW27" s="156"/>
      <c r="ILX27" s="156"/>
      <c r="ILY27" s="156"/>
      <c r="ILZ27" s="156"/>
      <c r="IMA27" s="156"/>
      <c r="IMB27" s="156"/>
      <c r="IMC27" s="156"/>
      <c r="IMD27" s="156"/>
      <c r="IME27" s="156"/>
      <c r="IMF27" s="156"/>
      <c r="IMG27" s="156"/>
      <c r="IMH27" s="156"/>
      <c r="IMI27" s="156"/>
      <c r="IMJ27" s="156"/>
      <c r="IMK27" s="156"/>
      <c r="IML27" s="156"/>
      <c r="IMM27" s="156"/>
      <c r="IMN27" s="156"/>
      <c r="IMO27" s="156"/>
      <c r="IMP27" s="156"/>
      <c r="IMQ27" s="156"/>
      <c r="IMR27" s="156"/>
      <c r="IMS27" s="156"/>
      <c r="IMT27" s="156"/>
      <c r="IMU27" s="156"/>
      <c r="IMV27" s="156"/>
      <c r="IMW27" s="156"/>
      <c r="IMX27" s="156"/>
      <c r="IMY27" s="156"/>
      <c r="IMZ27" s="156"/>
      <c r="INA27" s="156"/>
      <c r="INB27" s="156"/>
      <c r="INC27" s="156"/>
      <c r="IND27" s="156"/>
      <c r="INE27" s="156"/>
      <c r="INF27" s="156"/>
      <c r="ING27" s="156"/>
      <c r="INH27" s="156"/>
      <c r="INI27" s="156"/>
      <c r="INJ27" s="156"/>
      <c r="INK27" s="156"/>
      <c r="INL27" s="156"/>
      <c r="INM27" s="156"/>
      <c r="INN27" s="156"/>
      <c r="INO27" s="156"/>
      <c r="INP27" s="156"/>
      <c r="INQ27" s="156"/>
      <c r="INR27" s="156"/>
      <c r="INS27" s="156"/>
      <c r="INT27" s="156"/>
      <c r="INU27" s="156"/>
      <c r="INV27" s="156"/>
      <c r="INW27" s="156"/>
      <c r="INX27" s="156"/>
      <c r="INY27" s="156"/>
      <c r="INZ27" s="156"/>
      <c r="IOA27" s="156"/>
      <c r="IOB27" s="156"/>
      <c r="IOC27" s="156"/>
      <c r="IOD27" s="156"/>
      <c r="IOE27" s="156"/>
      <c r="IOF27" s="156"/>
      <c r="IOG27" s="156"/>
      <c r="IOH27" s="156"/>
      <c r="IOI27" s="156"/>
      <c r="IOJ27" s="156"/>
      <c r="IOK27" s="156"/>
      <c r="IOL27" s="156"/>
      <c r="IOM27" s="156"/>
      <c r="ION27" s="156"/>
      <c r="IOO27" s="156"/>
      <c r="IOP27" s="156"/>
      <c r="IOQ27" s="156"/>
      <c r="IOR27" s="156"/>
      <c r="IOS27" s="156"/>
      <c r="IOT27" s="156"/>
      <c r="IOU27" s="156"/>
      <c r="IOV27" s="156"/>
      <c r="IOW27" s="156"/>
      <c r="IOX27" s="156"/>
      <c r="IOY27" s="156"/>
      <c r="IOZ27" s="156"/>
      <c r="IPA27" s="156"/>
      <c r="IPB27" s="156"/>
      <c r="IPC27" s="156"/>
      <c r="IPD27" s="156"/>
      <c r="IPE27" s="156"/>
      <c r="IPF27" s="156"/>
      <c r="IPG27" s="156"/>
      <c r="IPH27" s="156"/>
      <c r="IPI27" s="156"/>
      <c r="IPJ27" s="156"/>
      <c r="IPK27" s="156"/>
      <c r="IPL27" s="156"/>
      <c r="IPM27" s="156"/>
      <c r="IPN27" s="156"/>
      <c r="IPO27" s="156"/>
      <c r="IPP27" s="156"/>
      <c r="IPQ27" s="156"/>
      <c r="IPR27" s="156"/>
      <c r="IPS27" s="156"/>
      <c r="IPT27" s="156"/>
      <c r="IPU27" s="156"/>
      <c r="IPV27" s="156"/>
      <c r="IPW27" s="156"/>
      <c r="IPX27" s="156"/>
      <c r="IPY27" s="156"/>
      <c r="IPZ27" s="156"/>
      <c r="IQA27" s="156"/>
      <c r="IQB27" s="156"/>
      <c r="IQC27" s="156"/>
      <c r="IQD27" s="156"/>
      <c r="IQE27" s="156"/>
      <c r="IQF27" s="156"/>
      <c r="IQG27" s="156"/>
      <c r="IQH27" s="156"/>
      <c r="IQI27" s="156"/>
      <c r="IQJ27" s="156"/>
      <c r="IQK27" s="156"/>
      <c r="IQL27" s="156"/>
      <c r="IQM27" s="156"/>
      <c r="IQN27" s="156"/>
      <c r="IQO27" s="156"/>
      <c r="IQP27" s="156"/>
      <c r="IQQ27" s="156"/>
      <c r="IQR27" s="156"/>
      <c r="IQS27" s="156"/>
      <c r="IQT27" s="156"/>
      <c r="IQU27" s="156"/>
      <c r="IQV27" s="156"/>
      <c r="IQW27" s="156"/>
      <c r="IQX27" s="156"/>
      <c r="IQY27" s="156"/>
      <c r="IQZ27" s="156"/>
      <c r="IRA27" s="156"/>
      <c r="IRB27" s="156"/>
      <c r="IRC27" s="156"/>
      <c r="IRD27" s="156"/>
      <c r="IRE27" s="156"/>
      <c r="IRF27" s="156"/>
      <c r="IRG27" s="156"/>
      <c r="IRH27" s="156"/>
      <c r="IRI27" s="156"/>
      <c r="IRJ27" s="156"/>
      <c r="IRK27" s="156"/>
      <c r="IRL27" s="156"/>
      <c r="IRM27" s="156"/>
      <c r="IRN27" s="156"/>
      <c r="IRO27" s="156"/>
      <c r="IRP27" s="156"/>
      <c r="IRQ27" s="156"/>
      <c r="IRR27" s="156"/>
      <c r="IRS27" s="156"/>
      <c r="IRT27" s="156"/>
      <c r="IRU27" s="156"/>
      <c r="IRV27" s="156"/>
      <c r="IRW27" s="156"/>
      <c r="IRX27" s="156"/>
      <c r="IRY27" s="156"/>
      <c r="IRZ27" s="156"/>
      <c r="ISA27" s="156"/>
      <c r="ISB27" s="156"/>
      <c r="ISC27" s="156"/>
      <c r="ISD27" s="156"/>
      <c r="ISE27" s="156"/>
      <c r="ISF27" s="156"/>
      <c r="ISG27" s="156"/>
      <c r="ISH27" s="156"/>
      <c r="ISI27" s="156"/>
      <c r="ISJ27" s="156"/>
      <c r="ISK27" s="156"/>
      <c r="ISL27" s="156"/>
      <c r="ISM27" s="156"/>
      <c r="ISN27" s="156"/>
      <c r="ISO27" s="156"/>
      <c r="ISP27" s="156"/>
      <c r="ISQ27" s="156"/>
      <c r="ISR27" s="156"/>
      <c r="ISS27" s="156"/>
      <c r="IST27" s="156"/>
      <c r="ISU27" s="156"/>
      <c r="ISV27" s="156"/>
      <c r="ISW27" s="156"/>
      <c r="ISX27" s="156"/>
      <c r="ISY27" s="156"/>
      <c r="ISZ27" s="156"/>
      <c r="ITA27" s="156"/>
      <c r="ITB27" s="156"/>
      <c r="ITC27" s="156"/>
      <c r="ITD27" s="156"/>
      <c r="ITE27" s="156"/>
      <c r="ITF27" s="156"/>
      <c r="ITG27" s="156"/>
      <c r="ITH27" s="156"/>
      <c r="ITI27" s="156"/>
      <c r="ITJ27" s="156"/>
      <c r="ITK27" s="156"/>
      <c r="ITL27" s="156"/>
      <c r="ITM27" s="156"/>
      <c r="ITN27" s="156"/>
      <c r="ITO27" s="156"/>
      <c r="ITP27" s="156"/>
      <c r="ITQ27" s="156"/>
      <c r="ITR27" s="156"/>
      <c r="ITS27" s="156"/>
      <c r="ITT27" s="156"/>
      <c r="ITU27" s="156"/>
      <c r="ITV27" s="156"/>
      <c r="ITW27" s="156"/>
      <c r="ITX27" s="156"/>
      <c r="ITY27" s="156"/>
      <c r="ITZ27" s="156"/>
      <c r="IUA27" s="156"/>
      <c r="IUB27" s="156"/>
      <c r="IUC27" s="156"/>
      <c r="IUD27" s="156"/>
      <c r="IUE27" s="156"/>
      <c r="IUF27" s="156"/>
      <c r="IUG27" s="156"/>
      <c r="IUH27" s="156"/>
      <c r="IUI27" s="156"/>
      <c r="IUJ27" s="156"/>
      <c r="IUK27" s="156"/>
      <c r="IUL27" s="156"/>
      <c r="IUM27" s="156"/>
      <c r="IUN27" s="156"/>
      <c r="IUO27" s="156"/>
      <c r="IUP27" s="156"/>
      <c r="IUQ27" s="156"/>
      <c r="IUR27" s="156"/>
      <c r="IUS27" s="156"/>
      <c r="IUT27" s="156"/>
      <c r="IUU27" s="156"/>
      <c r="IUV27" s="156"/>
      <c r="IUW27" s="156"/>
      <c r="IUX27" s="156"/>
      <c r="IUY27" s="156"/>
      <c r="IUZ27" s="156"/>
      <c r="IVA27" s="156"/>
      <c r="IVB27" s="156"/>
      <c r="IVC27" s="156"/>
      <c r="IVD27" s="156"/>
      <c r="IVE27" s="156"/>
      <c r="IVF27" s="156"/>
      <c r="IVG27" s="156"/>
      <c r="IVH27" s="156"/>
      <c r="IVI27" s="156"/>
      <c r="IVJ27" s="156"/>
      <c r="IVK27" s="156"/>
      <c r="IVL27" s="156"/>
      <c r="IVM27" s="156"/>
      <c r="IVN27" s="156"/>
      <c r="IVO27" s="156"/>
      <c r="IVP27" s="156"/>
      <c r="IVQ27" s="156"/>
      <c r="IVR27" s="156"/>
      <c r="IVS27" s="156"/>
      <c r="IVT27" s="156"/>
      <c r="IVU27" s="156"/>
      <c r="IVV27" s="156"/>
      <c r="IVW27" s="156"/>
      <c r="IVX27" s="156"/>
      <c r="IVY27" s="156"/>
      <c r="IVZ27" s="156"/>
      <c r="IWA27" s="156"/>
      <c r="IWB27" s="156"/>
      <c r="IWC27" s="156"/>
      <c r="IWD27" s="156"/>
      <c r="IWE27" s="156"/>
      <c r="IWF27" s="156"/>
      <c r="IWG27" s="156"/>
      <c r="IWH27" s="156"/>
      <c r="IWI27" s="156"/>
      <c r="IWJ27" s="156"/>
      <c r="IWK27" s="156"/>
      <c r="IWL27" s="156"/>
      <c r="IWM27" s="156"/>
      <c r="IWN27" s="156"/>
      <c r="IWO27" s="156"/>
      <c r="IWP27" s="156"/>
      <c r="IWQ27" s="156"/>
      <c r="IWR27" s="156"/>
      <c r="IWS27" s="156"/>
      <c r="IWT27" s="156"/>
      <c r="IWU27" s="156"/>
      <c r="IWV27" s="156"/>
      <c r="IWW27" s="156"/>
      <c r="IWX27" s="156"/>
      <c r="IWY27" s="156"/>
      <c r="IWZ27" s="156"/>
      <c r="IXA27" s="156"/>
      <c r="IXB27" s="156"/>
      <c r="IXC27" s="156"/>
      <c r="IXD27" s="156"/>
      <c r="IXE27" s="156"/>
      <c r="IXF27" s="156"/>
      <c r="IXG27" s="156"/>
      <c r="IXH27" s="156"/>
      <c r="IXI27" s="156"/>
      <c r="IXJ27" s="156"/>
      <c r="IXK27" s="156"/>
      <c r="IXL27" s="156"/>
      <c r="IXM27" s="156"/>
      <c r="IXN27" s="156"/>
      <c r="IXO27" s="156"/>
      <c r="IXP27" s="156"/>
      <c r="IXQ27" s="156"/>
      <c r="IXR27" s="156"/>
      <c r="IXS27" s="156"/>
      <c r="IXT27" s="156"/>
      <c r="IXU27" s="156"/>
      <c r="IXV27" s="156"/>
      <c r="IXW27" s="156"/>
      <c r="IXX27" s="156"/>
      <c r="IXY27" s="156"/>
      <c r="IXZ27" s="156"/>
      <c r="IYA27" s="156"/>
      <c r="IYB27" s="156"/>
      <c r="IYC27" s="156"/>
      <c r="IYD27" s="156"/>
      <c r="IYE27" s="156"/>
      <c r="IYF27" s="156"/>
      <c r="IYG27" s="156"/>
      <c r="IYH27" s="156"/>
      <c r="IYI27" s="156"/>
      <c r="IYJ27" s="156"/>
      <c r="IYK27" s="156"/>
      <c r="IYL27" s="156"/>
      <c r="IYM27" s="156"/>
      <c r="IYN27" s="156"/>
      <c r="IYO27" s="156"/>
      <c r="IYP27" s="156"/>
      <c r="IYQ27" s="156"/>
      <c r="IYR27" s="156"/>
      <c r="IYS27" s="156"/>
      <c r="IYT27" s="156"/>
      <c r="IYU27" s="156"/>
      <c r="IYV27" s="156"/>
      <c r="IYW27" s="156"/>
      <c r="IYX27" s="156"/>
      <c r="IYY27" s="156"/>
      <c r="IYZ27" s="156"/>
      <c r="IZA27" s="156"/>
      <c r="IZB27" s="156"/>
      <c r="IZC27" s="156"/>
      <c r="IZD27" s="156"/>
      <c r="IZE27" s="156"/>
      <c r="IZF27" s="156"/>
      <c r="IZG27" s="156"/>
      <c r="IZH27" s="156"/>
      <c r="IZI27" s="156"/>
      <c r="IZJ27" s="156"/>
      <c r="IZK27" s="156"/>
      <c r="IZL27" s="156"/>
      <c r="IZM27" s="156"/>
      <c r="IZN27" s="156"/>
      <c r="IZO27" s="156"/>
      <c r="IZP27" s="156"/>
      <c r="IZQ27" s="156"/>
      <c r="IZR27" s="156"/>
      <c r="IZS27" s="156"/>
      <c r="IZT27" s="156"/>
      <c r="IZU27" s="156"/>
      <c r="IZV27" s="156"/>
      <c r="IZW27" s="156"/>
      <c r="IZX27" s="156"/>
      <c r="IZY27" s="156"/>
      <c r="IZZ27" s="156"/>
      <c r="JAA27" s="156"/>
      <c r="JAB27" s="156"/>
      <c r="JAC27" s="156"/>
      <c r="JAD27" s="156"/>
      <c r="JAE27" s="156"/>
      <c r="JAF27" s="156"/>
      <c r="JAG27" s="156"/>
      <c r="JAH27" s="156"/>
      <c r="JAI27" s="156"/>
      <c r="JAJ27" s="156"/>
      <c r="JAK27" s="156"/>
      <c r="JAL27" s="156"/>
      <c r="JAM27" s="156"/>
      <c r="JAN27" s="156"/>
      <c r="JAO27" s="156"/>
      <c r="JAP27" s="156"/>
      <c r="JAQ27" s="156"/>
      <c r="JAR27" s="156"/>
      <c r="JAS27" s="156"/>
      <c r="JAT27" s="156"/>
      <c r="JAU27" s="156"/>
      <c r="JAV27" s="156"/>
      <c r="JAW27" s="156"/>
      <c r="JAX27" s="156"/>
      <c r="JAY27" s="156"/>
      <c r="JAZ27" s="156"/>
      <c r="JBA27" s="156"/>
      <c r="JBB27" s="156"/>
      <c r="JBC27" s="156"/>
      <c r="JBD27" s="156"/>
      <c r="JBE27" s="156"/>
      <c r="JBF27" s="156"/>
      <c r="JBG27" s="156"/>
      <c r="JBH27" s="156"/>
      <c r="JBI27" s="156"/>
      <c r="JBJ27" s="156"/>
      <c r="JBK27" s="156"/>
      <c r="JBL27" s="156"/>
      <c r="JBM27" s="156"/>
      <c r="JBN27" s="156"/>
      <c r="JBO27" s="156"/>
      <c r="JBP27" s="156"/>
      <c r="JBQ27" s="156"/>
      <c r="JBR27" s="156"/>
      <c r="JBS27" s="156"/>
      <c r="JBT27" s="156"/>
      <c r="JBU27" s="156"/>
      <c r="JBV27" s="156"/>
      <c r="JBW27" s="156"/>
      <c r="JBX27" s="156"/>
      <c r="JBY27" s="156"/>
      <c r="JBZ27" s="156"/>
      <c r="JCA27" s="156"/>
      <c r="JCB27" s="156"/>
      <c r="JCC27" s="156"/>
      <c r="JCD27" s="156"/>
      <c r="JCE27" s="156"/>
      <c r="JCF27" s="156"/>
      <c r="JCG27" s="156"/>
      <c r="JCH27" s="156"/>
      <c r="JCI27" s="156"/>
      <c r="JCJ27" s="156"/>
      <c r="JCK27" s="156"/>
      <c r="JCL27" s="156"/>
      <c r="JCM27" s="156"/>
      <c r="JCN27" s="156"/>
      <c r="JCO27" s="156"/>
      <c r="JCP27" s="156"/>
      <c r="JCQ27" s="156"/>
      <c r="JCR27" s="156"/>
      <c r="JCS27" s="156"/>
      <c r="JCT27" s="156"/>
      <c r="JCU27" s="156"/>
      <c r="JCV27" s="156"/>
      <c r="JCW27" s="156"/>
      <c r="JCX27" s="156"/>
      <c r="JCY27" s="156"/>
      <c r="JCZ27" s="156"/>
      <c r="JDA27" s="156"/>
      <c r="JDB27" s="156"/>
      <c r="JDC27" s="156"/>
      <c r="JDD27" s="156"/>
      <c r="JDE27" s="156"/>
      <c r="JDF27" s="156"/>
      <c r="JDG27" s="156"/>
      <c r="JDH27" s="156"/>
      <c r="JDI27" s="156"/>
      <c r="JDJ27" s="156"/>
      <c r="JDK27" s="156"/>
      <c r="JDL27" s="156"/>
      <c r="JDM27" s="156"/>
      <c r="JDN27" s="156"/>
      <c r="JDO27" s="156"/>
      <c r="JDP27" s="156"/>
      <c r="JDQ27" s="156"/>
      <c r="JDR27" s="156"/>
      <c r="JDS27" s="156"/>
      <c r="JDT27" s="156"/>
      <c r="JDU27" s="156"/>
      <c r="JDV27" s="156"/>
      <c r="JDW27" s="156"/>
      <c r="JDX27" s="156"/>
      <c r="JDY27" s="156"/>
      <c r="JDZ27" s="156"/>
      <c r="JEA27" s="156"/>
      <c r="JEB27" s="156"/>
      <c r="JEC27" s="156"/>
      <c r="JED27" s="156"/>
      <c r="JEE27" s="156"/>
      <c r="JEF27" s="156"/>
      <c r="JEG27" s="156"/>
      <c r="JEH27" s="156"/>
      <c r="JEI27" s="156"/>
      <c r="JEJ27" s="156"/>
      <c r="JEK27" s="156"/>
      <c r="JEL27" s="156"/>
      <c r="JEM27" s="156"/>
      <c r="JEN27" s="156"/>
      <c r="JEO27" s="156"/>
      <c r="JEP27" s="156"/>
      <c r="JEQ27" s="156"/>
      <c r="JER27" s="156"/>
      <c r="JES27" s="156"/>
      <c r="JET27" s="156"/>
      <c r="JEU27" s="156"/>
      <c r="JEV27" s="156"/>
      <c r="JEW27" s="156"/>
      <c r="JEX27" s="156"/>
      <c r="JEY27" s="156"/>
      <c r="JEZ27" s="156"/>
      <c r="JFA27" s="156"/>
      <c r="JFB27" s="156"/>
      <c r="JFC27" s="156"/>
      <c r="JFD27" s="156"/>
      <c r="JFE27" s="156"/>
      <c r="JFF27" s="156"/>
      <c r="JFG27" s="156"/>
      <c r="JFH27" s="156"/>
      <c r="JFI27" s="156"/>
      <c r="JFJ27" s="156"/>
      <c r="JFK27" s="156"/>
      <c r="JFL27" s="156"/>
      <c r="JFM27" s="156"/>
      <c r="JFN27" s="156"/>
      <c r="JFO27" s="156"/>
      <c r="JFP27" s="156"/>
      <c r="JFQ27" s="156"/>
      <c r="JFR27" s="156"/>
      <c r="JFS27" s="156"/>
      <c r="JFT27" s="156"/>
      <c r="JFU27" s="156"/>
      <c r="JFV27" s="156"/>
      <c r="JFW27" s="156"/>
      <c r="JFX27" s="156"/>
      <c r="JFY27" s="156"/>
      <c r="JFZ27" s="156"/>
      <c r="JGA27" s="156"/>
      <c r="JGB27" s="156"/>
      <c r="JGC27" s="156"/>
      <c r="JGD27" s="156"/>
      <c r="JGE27" s="156"/>
      <c r="JGF27" s="156"/>
      <c r="JGG27" s="156"/>
      <c r="JGH27" s="156"/>
      <c r="JGI27" s="156"/>
      <c r="JGJ27" s="156"/>
      <c r="JGK27" s="156"/>
      <c r="JGL27" s="156"/>
      <c r="JGM27" s="156"/>
      <c r="JGN27" s="156"/>
      <c r="JGO27" s="156"/>
      <c r="JGP27" s="156"/>
      <c r="JGQ27" s="156"/>
      <c r="JGR27" s="156"/>
      <c r="JGS27" s="156"/>
      <c r="JGT27" s="156"/>
      <c r="JGU27" s="156"/>
      <c r="JGV27" s="156"/>
      <c r="JGW27" s="156"/>
      <c r="JGX27" s="156"/>
      <c r="JGY27" s="156"/>
      <c r="JGZ27" s="156"/>
      <c r="JHA27" s="156"/>
      <c r="JHB27" s="156"/>
      <c r="JHC27" s="156"/>
      <c r="JHD27" s="156"/>
      <c r="JHE27" s="156"/>
      <c r="JHF27" s="156"/>
      <c r="JHG27" s="156"/>
      <c r="JHH27" s="156"/>
      <c r="JHI27" s="156"/>
      <c r="JHJ27" s="156"/>
      <c r="JHK27" s="156"/>
      <c r="JHL27" s="156"/>
      <c r="JHM27" s="156"/>
      <c r="JHN27" s="156"/>
      <c r="JHO27" s="156"/>
      <c r="JHP27" s="156"/>
      <c r="JHQ27" s="156"/>
      <c r="JHR27" s="156"/>
      <c r="JHS27" s="156"/>
      <c r="JHT27" s="156"/>
      <c r="JHU27" s="156"/>
      <c r="JHV27" s="156"/>
      <c r="JHW27" s="156"/>
      <c r="JHX27" s="156"/>
      <c r="JHY27" s="156"/>
      <c r="JHZ27" s="156"/>
      <c r="JIA27" s="156"/>
      <c r="JIB27" s="156"/>
      <c r="JIC27" s="156"/>
      <c r="JID27" s="156"/>
      <c r="JIE27" s="156"/>
      <c r="JIF27" s="156"/>
      <c r="JIG27" s="156"/>
      <c r="JIH27" s="156"/>
      <c r="JII27" s="156"/>
      <c r="JIJ27" s="156"/>
      <c r="JIK27" s="156"/>
      <c r="JIL27" s="156"/>
      <c r="JIM27" s="156"/>
      <c r="JIN27" s="156"/>
      <c r="JIO27" s="156"/>
      <c r="JIP27" s="156"/>
      <c r="JIQ27" s="156"/>
      <c r="JIR27" s="156"/>
      <c r="JIS27" s="156"/>
      <c r="JIT27" s="156"/>
      <c r="JIU27" s="156"/>
      <c r="JIV27" s="156"/>
      <c r="JIW27" s="156"/>
      <c r="JIX27" s="156"/>
      <c r="JIY27" s="156"/>
      <c r="JIZ27" s="156"/>
      <c r="JJA27" s="156"/>
      <c r="JJB27" s="156"/>
      <c r="JJC27" s="156"/>
      <c r="JJD27" s="156"/>
      <c r="JJE27" s="156"/>
      <c r="JJF27" s="156"/>
      <c r="JJG27" s="156"/>
      <c r="JJH27" s="156"/>
      <c r="JJI27" s="156"/>
      <c r="JJJ27" s="156"/>
      <c r="JJK27" s="156"/>
      <c r="JJL27" s="156"/>
      <c r="JJM27" s="156"/>
      <c r="JJN27" s="156"/>
      <c r="JJO27" s="156"/>
      <c r="JJP27" s="156"/>
      <c r="JJQ27" s="156"/>
      <c r="JJR27" s="156"/>
      <c r="JJS27" s="156"/>
      <c r="JJT27" s="156"/>
      <c r="JJU27" s="156"/>
      <c r="JJV27" s="156"/>
      <c r="JJW27" s="156"/>
      <c r="JJX27" s="156"/>
      <c r="JJY27" s="156"/>
      <c r="JJZ27" s="156"/>
      <c r="JKA27" s="156"/>
      <c r="JKB27" s="156"/>
      <c r="JKC27" s="156"/>
      <c r="JKD27" s="156"/>
      <c r="JKE27" s="156"/>
      <c r="JKF27" s="156"/>
      <c r="JKG27" s="156"/>
      <c r="JKH27" s="156"/>
      <c r="JKI27" s="156"/>
      <c r="JKJ27" s="156"/>
      <c r="JKK27" s="156"/>
      <c r="JKL27" s="156"/>
      <c r="JKM27" s="156"/>
      <c r="JKN27" s="156"/>
      <c r="JKO27" s="156"/>
      <c r="JKP27" s="156"/>
      <c r="JKQ27" s="156"/>
      <c r="JKR27" s="156"/>
      <c r="JKS27" s="156"/>
      <c r="JKT27" s="156"/>
      <c r="JKU27" s="156"/>
      <c r="JKV27" s="156"/>
      <c r="JKW27" s="156"/>
      <c r="JKX27" s="156"/>
      <c r="JKY27" s="156"/>
      <c r="JKZ27" s="156"/>
      <c r="JLA27" s="156"/>
      <c r="JLB27" s="156"/>
      <c r="JLC27" s="156"/>
      <c r="JLD27" s="156"/>
      <c r="JLE27" s="156"/>
      <c r="JLF27" s="156"/>
      <c r="JLG27" s="156"/>
      <c r="JLH27" s="156"/>
      <c r="JLI27" s="156"/>
      <c r="JLJ27" s="156"/>
      <c r="JLK27" s="156"/>
      <c r="JLL27" s="156"/>
      <c r="JLM27" s="156"/>
      <c r="JLN27" s="156"/>
      <c r="JLO27" s="156"/>
      <c r="JLP27" s="156"/>
      <c r="JLQ27" s="156"/>
      <c r="JLR27" s="156"/>
      <c r="JLS27" s="156"/>
      <c r="JLT27" s="156"/>
      <c r="JLU27" s="156"/>
      <c r="JLV27" s="156"/>
      <c r="JLW27" s="156"/>
      <c r="JLX27" s="156"/>
      <c r="JLY27" s="156"/>
      <c r="JLZ27" s="156"/>
      <c r="JMA27" s="156"/>
      <c r="JMB27" s="156"/>
      <c r="JMC27" s="156"/>
      <c r="JMD27" s="156"/>
      <c r="JME27" s="156"/>
      <c r="JMF27" s="156"/>
      <c r="JMG27" s="156"/>
      <c r="JMH27" s="156"/>
      <c r="JMI27" s="156"/>
      <c r="JMJ27" s="156"/>
      <c r="JMK27" s="156"/>
      <c r="JML27" s="156"/>
      <c r="JMM27" s="156"/>
      <c r="JMN27" s="156"/>
      <c r="JMO27" s="156"/>
      <c r="JMP27" s="156"/>
      <c r="JMQ27" s="156"/>
      <c r="JMR27" s="156"/>
      <c r="JMS27" s="156"/>
      <c r="JMT27" s="156"/>
      <c r="JMU27" s="156"/>
      <c r="JMV27" s="156"/>
      <c r="JMW27" s="156"/>
      <c r="JMX27" s="156"/>
      <c r="JMY27" s="156"/>
      <c r="JMZ27" s="156"/>
      <c r="JNA27" s="156"/>
      <c r="JNB27" s="156"/>
      <c r="JNC27" s="156"/>
      <c r="JND27" s="156"/>
      <c r="JNE27" s="156"/>
      <c r="JNF27" s="156"/>
      <c r="JNG27" s="156"/>
      <c r="JNH27" s="156"/>
      <c r="JNI27" s="156"/>
      <c r="JNJ27" s="156"/>
      <c r="JNK27" s="156"/>
      <c r="JNL27" s="156"/>
      <c r="JNM27" s="156"/>
      <c r="JNN27" s="156"/>
      <c r="JNO27" s="156"/>
      <c r="JNP27" s="156"/>
      <c r="JNQ27" s="156"/>
      <c r="JNR27" s="156"/>
      <c r="JNS27" s="156"/>
      <c r="JNT27" s="156"/>
      <c r="JNU27" s="156"/>
      <c r="JNV27" s="156"/>
      <c r="JNW27" s="156"/>
      <c r="JNX27" s="156"/>
      <c r="JNY27" s="156"/>
      <c r="JNZ27" s="156"/>
      <c r="JOA27" s="156"/>
      <c r="JOB27" s="156"/>
      <c r="JOC27" s="156"/>
      <c r="JOD27" s="156"/>
      <c r="JOE27" s="156"/>
      <c r="JOF27" s="156"/>
      <c r="JOG27" s="156"/>
      <c r="JOH27" s="156"/>
      <c r="JOI27" s="156"/>
      <c r="JOJ27" s="156"/>
      <c r="JOK27" s="156"/>
      <c r="JOL27" s="156"/>
      <c r="JOM27" s="156"/>
      <c r="JON27" s="156"/>
      <c r="JOO27" s="156"/>
      <c r="JOP27" s="156"/>
      <c r="JOQ27" s="156"/>
      <c r="JOR27" s="156"/>
      <c r="JOS27" s="156"/>
      <c r="JOT27" s="156"/>
      <c r="JOU27" s="156"/>
      <c r="JOV27" s="156"/>
      <c r="JOW27" s="156"/>
      <c r="JOX27" s="156"/>
      <c r="JOY27" s="156"/>
      <c r="JOZ27" s="156"/>
      <c r="JPA27" s="156"/>
      <c r="JPB27" s="156"/>
      <c r="JPC27" s="156"/>
      <c r="JPD27" s="156"/>
      <c r="JPE27" s="156"/>
      <c r="JPF27" s="156"/>
      <c r="JPG27" s="156"/>
      <c r="JPH27" s="156"/>
      <c r="JPI27" s="156"/>
      <c r="JPJ27" s="156"/>
      <c r="JPK27" s="156"/>
      <c r="JPL27" s="156"/>
      <c r="JPM27" s="156"/>
      <c r="JPN27" s="156"/>
      <c r="JPO27" s="156"/>
      <c r="JPP27" s="156"/>
      <c r="JPQ27" s="156"/>
      <c r="JPR27" s="156"/>
      <c r="JPS27" s="156"/>
      <c r="JPT27" s="156"/>
      <c r="JPU27" s="156"/>
      <c r="JPV27" s="156"/>
      <c r="JPW27" s="156"/>
      <c r="JPX27" s="156"/>
      <c r="JPY27" s="156"/>
      <c r="JPZ27" s="156"/>
      <c r="JQA27" s="156"/>
      <c r="JQB27" s="156"/>
      <c r="JQC27" s="156"/>
      <c r="JQD27" s="156"/>
      <c r="JQE27" s="156"/>
      <c r="JQF27" s="156"/>
      <c r="JQG27" s="156"/>
      <c r="JQH27" s="156"/>
      <c r="JQI27" s="156"/>
      <c r="JQJ27" s="156"/>
      <c r="JQK27" s="156"/>
      <c r="JQL27" s="156"/>
      <c r="JQM27" s="156"/>
      <c r="JQN27" s="156"/>
      <c r="JQO27" s="156"/>
      <c r="JQP27" s="156"/>
      <c r="JQQ27" s="156"/>
      <c r="JQR27" s="156"/>
      <c r="JQS27" s="156"/>
      <c r="JQT27" s="156"/>
      <c r="JQU27" s="156"/>
      <c r="JQV27" s="156"/>
      <c r="JQW27" s="156"/>
      <c r="JQX27" s="156"/>
      <c r="JQY27" s="156"/>
      <c r="JQZ27" s="156"/>
      <c r="JRA27" s="156"/>
      <c r="JRB27" s="156"/>
      <c r="JRC27" s="156"/>
      <c r="JRD27" s="156"/>
      <c r="JRE27" s="156"/>
      <c r="JRF27" s="156"/>
      <c r="JRG27" s="156"/>
      <c r="JRH27" s="156"/>
      <c r="JRI27" s="156"/>
      <c r="JRJ27" s="156"/>
      <c r="JRK27" s="156"/>
      <c r="JRL27" s="156"/>
      <c r="JRM27" s="156"/>
      <c r="JRN27" s="156"/>
      <c r="JRO27" s="156"/>
      <c r="JRP27" s="156"/>
      <c r="JRQ27" s="156"/>
      <c r="JRR27" s="156"/>
      <c r="JRS27" s="156"/>
      <c r="JRT27" s="156"/>
      <c r="JRU27" s="156"/>
      <c r="JRV27" s="156"/>
      <c r="JRW27" s="156"/>
      <c r="JRX27" s="156"/>
      <c r="JRY27" s="156"/>
      <c r="JRZ27" s="156"/>
      <c r="JSA27" s="156"/>
      <c r="JSB27" s="156"/>
      <c r="JSC27" s="156"/>
      <c r="JSD27" s="156"/>
      <c r="JSE27" s="156"/>
      <c r="JSF27" s="156"/>
      <c r="JSG27" s="156"/>
      <c r="JSH27" s="156"/>
      <c r="JSI27" s="156"/>
      <c r="JSJ27" s="156"/>
      <c r="JSK27" s="156"/>
      <c r="JSL27" s="156"/>
      <c r="JSM27" s="156"/>
      <c r="JSN27" s="156"/>
      <c r="JSO27" s="156"/>
      <c r="JSP27" s="156"/>
      <c r="JSQ27" s="156"/>
      <c r="JSR27" s="156"/>
      <c r="JSS27" s="156"/>
      <c r="JST27" s="156"/>
      <c r="JSU27" s="156"/>
      <c r="JSV27" s="156"/>
      <c r="JSW27" s="156"/>
      <c r="JSX27" s="156"/>
      <c r="JSY27" s="156"/>
      <c r="JSZ27" s="156"/>
      <c r="JTA27" s="156"/>
      <c r="JTB27" s="156"/>
      <c r="JTC27" s="156"/>
      <c r="JTD27" s="156"/>
      <c r="JTE27" s="156"/>
      <c r="JTF27" s="156"/>
      <c r="JTG27" s="156"/>
      <c r="JTH27" s="156"/>
      <c r="JTI27" s="156"/>
      <c r="JTJ27" s="156"/>
      <c r="JTK27" s="156"/>
      <c r="JTL27" s="156"/>
      <c r="JTM27" s="156"/>
      <c r="JTN27" s="156"/>
      <c r="JTO27" s="156"/>
      <c r="JTP27" s="156"/>
      <c r="JTQ27" s="156"/>
      <c r="JTR27" s="156"/>
      <c r="JTS27" s="156"/>
      <c r="JTT27" s="156"/>
      <c r="JTU27" s="156"/>
      <c r="JTV27" s="156"/>
      <c r="JTW27" s="156"/>
      <c r="JTX27" s="156"/>
      <c r="JTY27" s="156"/>
      <c r="JTZ27" s="156"/>
      <c r="JUA27" s="156"/>
      <c r="JUB27" s="156"/>
      <c r="JUC27" s="156"/>
      <c r="JUD27" s="156"/>
      <c r="JUE27" s="156"/>
      <c r="JUF27" s="156"/>
      <c r="JUG27" s="156"/>
      <c r="JUH27" s="156"/>
      <c r="JUI27" s="156"/>
      <c r="JUJ27" s="156"/>
      <c r="JUK27" s="156"/>
      <c r="JUL27" s="156"/>
      <c r="JUM27" s="156"/>
      <c r="JUN27" s="156"/>
      <c r="JUO27" s="156"/>
      <c r="JUP27" s="156"/>
      <c r="JUQ27" s="156"/>
      <c r="JUR27" s="156"/>
      <c r="JUS27" s="156"/>
      <c r="JUT27" s="156"/>
      <c r="JUU27" s="156"/>
      <c r="JUV27" s="156"/>
      <c r="JUW27" s="156"/>
      <c r="JUX27" s="156"/>
      <c r="JUY27" s="156"/>
      <c r="JUZ27" s="156"/>
      <c r="JVA27" s="156"/>
      <c r="JVB27" s="156"/>
      <c r="JVC27" s="156"/>
      <c r="JVD27" s="156"/>
      <c r="JVE27" s="156"/>
      <c r="JVF27" s="156"/>
      <c r="JVG27" s="156"/>
      <c r="JVH27" s="156"/>
      <c r="JVI27" s="156"/>
      <c r="JVJ27" s="156"/>
      <c r="JVK27" s="156"/>
      <c r="JVL27" s="156"/>
      <c r="JVM27" s="156"/>
      <c r="JVN27" s="156"/>
      <c r="JVO27" s="156"/>
      <c r="JVP27" s="156"/>
      <c r="JVQ27" s="156"/>
      <c r="JVR27" s="156"/>
      <c r="JVS27" s="156"/>
      <c r="JVT27" s="156"/>
      <c r="JVU27" s="156"/>
      <c r="JVV27" s="156"/>
      <c r="JVW27" s="156"/>
      <c r="JVX27" s="156"/>
      <c r="JVY27" s="156"/>
      <c r="JVZ27" s="156"/>
      <c r="JWA27" s="156"/>
      <c r="JWB27" s="156"/>
      <c r="JWC27" s="156"/>
      <c r="JWD27" s="156"/>
      <c r="JWE27" s="156"/>
      <c r="JWF27" s="156"/>
      <c r="JWG27" s="156"/>
      <c r="JWH27" s="156"/>
      <c r="JWI27" s="156"/>
      <c r="JWJ27" s="156"/>
      <c r="JWK27" s="156"/>
      <c r="JWL27" s="156"/>
      <c r="JWM27" s="156"/>
      <c r="JWN27" s="156"/>
      <c r="JWO27" s="156"/>
      <c r="JWP27" s="156"/>
      <c r="JWQ27" s="156"/>
      <c r="JWR27" s="156"/>
      <c r="JWS27" s="156"/>
      <c r="JWT27" s="156"/>
      <c r="JWU27" s="156"/>
      <c r="JWV27" s="156"/>
      <c r="JWW27" s="156"/>
      <c r="JWX27" s="156"/>
      <c r="JWY27" s="156"/>
      <c r="JWZ27" s="156"/>
      <c r="JXA27" s="156"/>
      <c r="JXB27" s="156"/>
      <c r="JXC27" s="156"/>
      <c r="JXD27" s="156"/>
      <c r="JXE27" s="156"/>
      <c r="JXF27" s="156"/>
      <c r="JXG27" s="156"/>
      <c r="JXH27" s="156"/>
      <c r="JXI27" s="156"/>
      <c r="JXJ27" s="156"/>
      <c r="JXK27" s="156"/>
      <c r="JXL27" s="156"/>
      <c r="JXM27" s="156"/>
      <c r="JXN27" s="156"/>
      <c r="JXO27" s="156"/>
      <c r="JXP27" s="156"/>
      <c r="JXQ27" s="156"/>
      <c r="JXR27" s="156"/>
      <c r="JXS27" s="156"/>
      <c r="JXT27" s="156"/>
      <c r="JXU27" s="156"/>
      <c r="JXV27" s="156"/>
      <c r="JXW27" s="156"/>
      <c r="JXX27" s="156"/>
      <c r="JXY27" s="156"/>
      <c r="JXZ27" s="156"/>
      <c r="JYA27" s="156"/>
      <c r="JYB27" s="156"/>
      <c r="JYC27" s="156"/>
      <c r="JYD27" s="156"/>
      <c r="JYE27" s="156"/>
      <c r="JYF27" s="156"/>
      <c r="JYG27" s="156"/>
      <c r="JYH27" s="156"/>
      <c r="JYI27" s="156"/>
      <c r="JYJ27" s="156"/>
      <c r="JYK27" s="156"/>
      <c r="JYL27" s="156"/>
      <c r="JYM27" s="156"/>
      <c r="JYN27" s="156"/>
      <c r="JYO27" s="156"/>
      <c r="JYP27" s="156"/>
      <c r="JYQ27" s="156"/>
      <c r="JYR27" s="156"/>
      <c r="JYS27" s="156"/>
      <c r="JYT27" s="156"/>
      <c r="JYU27" s="156"/>
      <c r="JYV27" s="156"/>
      <c r="JYW27" s="156"/>
      <c r="JYX27" s="156"/>
      <c r="JYY27" s="156"/>
      <c r="JYZ27" s="156"/>
      <c r="JZA27" s="156"/>
      <c r="JZB27" s="156"/>
      <c r="JZC27" s="156"/>
      <c r="JZD27" s="156"/>
      <c r="JZE27" s="156"/>
      <c r="JZF27" s="156"/>
      <c r="JZG27" s="156"/>
      <c r="JZH27" s="156"/>
      <c r="JZI27" s="156"/>
      <c r="JZJ27" s="156"/>
      <c r="JZK27" s="156"/>
      <c r="JZL27" s="156"/>
      <c r="JZM27" s="156"/>
      <c r="JZN27" s="156"/>
      <c r="JZO27" s="156"/>
      <c r="JZP27" s="156"/>
      <c r="JZQ27" s="156"/>
      <c r="JZR27" s="156"/>
      <c r="JZS27" s="156"/>
      <c r="JZT27" s="156"/>
      <c r="JZU27" s="156"/>
      <c r="JZV27" s="156"/>
      <c r="JZW27" s="156"/>
      <c r="JZX27" s="156"/>
      <c r="JZY27" s="156"/>
      <c r="JZZ27" s="156"/>
      <c r="KAA27" s="156"/>
      <c r="KAB27" s="156"/>
      <c r="KAC27" s="156"/>
      <c r="KAD27" s="156"/>
      <c r="KAE27" s="156"/>
      <c r="KAF27" s="156"/>
      <c r="KAG27" s="156"/>
      <c r="KAH27" s="156"/>
      <c r="KAI27" s="156"/>
      <c r="KAJ27" s="156"/>
      <c r="KAK27" s="156"/>
      <c r="KAL27" s="156"/>
      <c r="KAM27" s="156"/>
      <c r="KAN27" s="156"/>
      <c r="KAO27" s="156"/>
      <c r="KAP27" s="156"/>
      <c r="KAQ27" s="156"/>
      <c r="KAR27" s="156"/>
      <c r="KAS27" s="156"/>
      <c r="KAT27" s="156"/>
      <c r="KAU27" s="156"/>
      <c r="KAV27" s="156"/>
      <c r="KAW27" s="156"/>
      <c r="KAX27" s="156"/>
      <c r="KAY27" s="156"/>
      <c r="KAZ27" s="156"/>
      <c r="KBA27" s="156"/>
      <c r="KBB27" s="156"/>
      <c r="KBC27" s="156"/>
      <c r="KBD27" s="156"/>
      <c r="KBE27" s="156"/>
      <c r="KBF27" s="156"/>
      <c r="KBG27" s="156"/>
      <c r="KBH27" s="156"/>
      <c r="KBI27" s="156"/>
      <c r="KBJ27" s="156"/>
      <c r="KBK27" s="156"/>
      <c r="KBL27" s="156"/>
      <c r="KBM27" s="156"/>
      <c r="KBN27" s="156"/>
      <c r="KBO27" s="156"/>
      <c r="KBP27" s="156"/>
      <c r="KBQ27" s="156"/>
      <c r="KBR27" s="156"/>
      <c r="KBS27" s="156"/>
      <c r="KBT27" s="156"/>
      <c r="KBU27" s="156"/>
      <c r="KBV27" s="156"/>
      <c r="KBW27" s="156"/>
      <c r="KBX27" s="156"/>
      <c r="KBY27" s="156"/>
      <c r="KBZ27" s="156"/>
      <c r="KCA27" s="156"/>
      <c r="KCB27" s="156"/>
      <c r="KCC27" s="156"/>
      <c r="KCD27" s="156"/>
      <c r="KCE27" s="156"/>
      <c r="KCF27" s="156"/>
      <c r="KCG27" s="156"/>
      <c r="KCH27" s="156"/>
      <c r="KCI27" s="156"/>
      <c r="KCJ27" s="156"/>
      <c r="KCK27" s="156"/>
      <c r="KCL27" s="156"/>
      <c r="KCM27" s="156"/>
      <c r="KCN27" s="156"/>
      <c r="KCO27" s="156"/>
      <c r="KCP27" s="156"/>
      <c r="KCQ27" s="156"/>
      <c r="KCR27" s="156"/>
      <c r="KCS27" s="156"/>
      <c r="KCT27" s="156"/>
      <c r="KCU27" s="156"/>
      <c r="KCV27" s="156"/>
      <c r="KCW27" s="156"/>
      <c r="KCX27" s="156"/>
      <c r="KCY27" s="156"/>
      <c r="KCZ27" s="156"/>
      <c r="KDA27" s="156"/>
      <c r="KDB27" s="156"/>
      <c r="KDC27" s="156"/>
      <c r="KDD27" s="156"/>
      <c r="KDE27" s="156"/>
      <c r="KDF27" s="156"/>
      <c r="KDG27" s="156"/>
      <c r="KDH27" s="156"/>
      <c r="KDI27" s="156"/>
      <c r="KDJ27" s="156"/>
      <c r="KDK27" s="156"/>
      <c r="KDL27" s="156"/>
      <c r="KDM27" s="156"/>
      <c r="KDN27" s="156"/>
      <c r="KDO27" s="156"/>
      <c r="KDP27" s="156"/>
      <c r="KDQ27" s="156"/>
      <c r="KDR27" s="156"/>
      <c r="KDS27" s="156"/>
      <c r="KDT27" s="156"/>
      <c r="KDU27" s="156"/>
      <c r="KDV27" s="156"/>
      <c r="KDW27" s="156"/>
      <c r="KDX27" s="156"/>
      <c r="KDY27" s="156"/>
      <c r="KDZ27" s="156"/>
      <c r="KEA27" s="156"/>
      <c r="KEB27" s="156"/>
      <c r="KEC27" s="156"/>
      <c r="KED27" s="156"/>
      <c r="KEE27" s="156"/>
      <c r="KEF27" s="156"/>
      <c r="KEG27" s="156"/>
      <c r="KEH27" s="156"/>
      <c r="KEI27" s="156"/>
      <c r="KEJ27" s="156"/>
      <c r="KEK27" s="156"/>
      <c r="KEL27" s="156"/>
      <c r="KEM27" s="156"/>
      <c r="KEN27" s="156"/>
      <c r="KEO27" s="156"/>
      <c r="KEP27" s="156"/>
      <c r="KEQ27" s="156"/>
      <c r="KER27" s="156"/>
      <c r="KES27" s="156"/>
      <c r="KET27" s="156"/>
      <c r="KEU27" s="156"/>
      <c r="KEV27" s="156"/>
      <c r="KEW27" s="156"/>
      <c r="KEX27" s="156"/>
      <c r="KEY27" s="156"/>
      <c r="KEZ27" s="156"/>
      <c r="KFA27" s="156"/>
      <c r="KFB27" s="156"/>
      <c r="KFC27" s="156"/>
      <c r="KFD27" s="156"/>
      <c r="KFE27" s="156"/>
      <c r="KFF27" s="156"/>
      <c r="KFG27" s="156"/>
      <c r="KFH27" s="156"/>
      <c r="KFI27" s="156"/>
      <c r="KFJ27" s="156"/>
      <c r="KFK27" s="156"/>
      <c r="KFL27" s="156"/>
      <c r="KFM27" s="156"/>
      <c r="KFN27" s="156"/>
      <c r="KFO27" s="156"/>
      <c r="KFP27" s="156"/>
      <c r="KFQ27" s="156"/>
      <c r="KFR27" s="156"/>
      <c r="KFS27" s="156"/>
      <c r="KFT27" s="156"/>
      <c r="KFU27" s="156"/>
      <c r="KFV27" s="156"/>
      <c r="KFW27" s="156"/>
      <c r="KFX27" s="156"/>
      <c r="KFY27" s="156"/>
      <c r="KFZ27" s="156"/>
      <c r="KGA27" s="156"/>
      <c r="KGB27" s="156"/>
      <c r="KGC27" s="156"/>
      <c r="KGD27" s="156"/>
      <c r="KGE27" s="156"/>
      <c r="KGF27" s="156"/>
      <c r="KGG27" s="156"/>
      <c r="KGH27" s="156"/>
      <c r="KGI27" s="156"/>
      <c r="KGJ27" s="156"/>
      <c r="KGK27" s="156"/>
      <c r="KGL27" s="156"/>
      <c r="KGM27" s="156"/>
      <c r="KGN27" s="156"/>
      <c r="KGO27" s="156"/>
      <c r="KGP27" s="156"/>
      <c r="KGQ27" s="156"/>
      <c r="KGR27" s="156"/>
      <c r="KGS27" s="156"/>
      <c r="KGT27" s="156"/>
      <c r="KGU27" s="156"/>
      <c r="KGV27" s="156"/>
      <c r="KGW27" s="156"/>
      <c r="KGX27" s="156"/>
      <c r="KGY27" s="156"/>
      <c r="KGZ27" s="156"/>
      <c r="KHA27" s="156"/>
      <c r="KHB27" s="156"/>
      <c r="KHC27" s="156"/>
      <c r="KHD27" s="156"/>
      <c r="KHE27" s="156"/>
      <c r="KHF27" s="156"/>
      <c r="KHG27" s="156"/>
      <c r="KHH27" s="156"/>
      <c r="KHI27" s="156"/>
      <c r="KHJ27" s="156"/>
      <c r="KHK27" s="156"/>
      <c r="KHL27" s="156"/>
      <c r="KHM27" s="156"/>
      <c r="KHN27" s="156"/>
      <c r="KHO27" s="156"/>
      <c r="KHP27" s="156"/>
      <c r="KHQ27" s="156"/>
      <c r="KHR27" s="156"/>
      <c r="KHS27" s="156"/>
      <c r="KHT27" s="156"/>
      <c r="KHU27" s="156"/>
      <c r="KHV27" s="156"/>
      <c r="KHW27" s="156"/>
      <c r="KHX27" s="156"/>
      <c r="KHY27" s="156"/>
      <c r="KHZ27" s="156"/>
      <c r="KIA27" s="156"/>
      <c r="KIB27" s="156"/>
      <c r="KIC27" s="156"/>
      <c r="KID27" s="156"/>
      <c r="KIE27" s="156"/>
      <c r="KIF27" s="156"/>
      <c r="KIG27" s="156"/>
      <c r="KIH27" s="156"/>
      <c r="KII27" s="156"/>
      <c r="KIJ27" s="156"/>
      <c r="KIK27" s="156"/>
      <c r="KIL27" s="156"/>
      <c r="KIM27" s="156"/>
      <c r="KIN27" s="156"/>
      <c r="KIO27" s="156"/>
      <c r="KIP27" s="156"/>
      <c r="KIQ27" s="156"/>
      <c r="KIR27" s="156"/>
      <c r="KIS27" s="156"/>
      <c r="KIT27" s="156"/>
      <c r="KIU27" s="156"/>
      <c r="KIV27" s="156"/>
      <c r="KIW27" s="156"/>
      <c r="KIX27" s="156"/>
      <c r="KIY27" s="156"/>
      <c r="KIZ27" s="156"/>
      <c r="KJA27" s="156"/>
      <c r="KJB27" s="156"/>
      <c r="KJC27" s="156"/>
      <c r="KJD27" s="156"/>
      <c r="KJE27" s="156"/>
      <c r="KJF27" s="156"/>
      <c r="KJG27" s="156"/>
      <c r="KJH27" s="156"/>
      <c r="KJI27" s="156"/>
      <c r="KJJ27" s="156"/>
      <c r="KJK27" s="156"/>
      <c r="KJL27" s="156"/>
      <c r="KJM27" s="156"/>
      <c r="KJN27" s="156"/>
      <c r="KJO27" s="156"/>
      <c r="KJP27" s="156"/>
      <c r="KJQ27" s="156"/>
      <c r="KJR27" s="156"/>
      <c r="KJS27" s="156"/>
      <c r="KJT27" s="156"/>
      <c r="KJU27" s="156"/>
      <c r="KJV27" s="156"/>
      <c r="KJW27" s="156"/>
      <c r="KJX27" s="156"/>
      <c r="KJY27" s="156"/>
      <c r="KJZ27" s="156"/>
      <c r="KKA27" s="156"/>
      <c r="KKB27" s="156"/>
      <c r="KKC27" s="156"/>
      <c r="KKD27" s="156"/>
      <c r="KKE27" s="156"/>
      <c r="KKF27" s="156"/>
      <c r="KKG27" s="156"/>
      <c r="KKH27" s="156"/>
      <c r="KKI27" s="156"/>
      <c r="KKJ27" s="156"/>
      <c r="KKK27" s="156"/>
      <c r="KKL27" s="156"/>
      <c r="KKM27" s="156"/>
      <c r="KKN27" s="156"/>
      <c r="KKO27" s="156"/>
      <c r="KKP27" s="156"/>
      <c r="KKQ27" s="156"/>
      <c r="KKR27" s="156"/>
      <c r="KKS27" s="156"/>
      <c r="KKT27" s="156"/>
      <c r="KKU27" s="156"/>
      <c r="KKV27" s="156"/>
      <c r="KKW27" s="156"/>
      <c r="KKX27" s="156"/>
      <c r="KKY27" s="156"/>
      <c r="KKZ27" s="156"/>
      <c r="KLA27" s="156"/>
      <c r="KLB27" s="156"/>
      <c r="KLC27" s="156"/>
      <c r="KLD27" s="156"/>
      <c r="KLE27" s="156"/>
      <c r="KLF27" s="156"/>
      <c r="KLG27" s="156"/>
      <c r="KLH27" s="156"/>
      <c r="KLI27" s="156"/>
      <c r="KLJ27" s="156"/>
      <c r="KLK27" s="156"/>
      <c r="KLL27" s="156"/>
      <c r="KLM27" s="156"/>
      <c r="KLN27" s="156"/>
      <c r="KLO27" s="156"/>
      <c r="KLP27" s="156"/>
      <c r="KLQ27" s="156"/>
      <c r="KLR27" s="156"/>
      <c r="KLS27" s="156"/>
      <c r="KLT27" s="156"/>
      <c r="KLU27" s="156"/>
      <c r="KLV27" s="156"/>
      <c r="KLW27" s="156"/>
      <c r="KLX27" s="156"/>
      <c r="KLY27" s="156"/>
      <c r="KLZ27" s="156"/>
      <c r="KMA27" s="156"/>
      <c r="KMB27" s="156"/>
      <c r="KMC27" s="156"/>
      <c r="KMD27" s="156"/>
      <c r="KME27" s="156"/>
      <c r="KMF27" s="156"/>
      <c r="KMG27" s="156"/>
      <c r="KMH27" s="156"/>
      <c r="KMI27" s="156"/>
      <c r="KMJ27" s="156"/>
      <c r="KMK27" s="156"/>
      <c r="KML27" s="156"/>
      <c r="KMM27" s="156"/>
      <c r="KMN27" s="156"/>
      <c r="KMO27" s="156"/>
      <c r="KMP27" s="156"/>
      <c r="KMQ27" s="156"/>
      <c r="KMR27" s="156"/>
      <c r="KMS27" s="156"/>
      <c r="KMT27" s="156"/>
      <c r="KMU27" s="156"/>
      <c r="KMV27" s="156"/>
      <c r="KMW27" s="156"/>
      <c r="KMX27" s="156"/>
      <c r="KMY27" s="156"/>
      <c r="KMZ27" s="156"/>
      <c r="KNA27" s="156"/>
      <c r="KNB27" s="156"/>
      <c r="KNC27" s="156"/>
      <c r="KND27" s="156"/>
      <c r="KNE27" s="156"/>
      <c r="KNF27" s="156"/>
      <c r="KNG27" s="156"/>
      <c r="KNH27" s="156"/>
      <c r="KNI27" s="156"/>
      <c r="KNJ27" s="156"/>
      <c r="KNK27" s="156"/>
      <c r="KNL27" s="156"/>
      <c r="KNM27" s="156"/>
      <c r="KNN27" s="156"/>
      <c r="KNO27" s="156"/>
      <c r="KNP27" s="156"/>
      <c r="KNQ27" s="156"/>
      <c r="KNR27" s="156"/>
      <c r="KNS27" s="156"/>
      <c r="KNT27" s="156"/>
      <c r="KNU27" s="156"/>
      <c r="KNV27" s="156"/>
      <c r="KNW27" s="156"/>
      <c r="KNX27" s="156"/>
      <c r="KNY27" s="156"/>
      <c r="KNZ27" s="156"/>
      <c r="KOA27" s="156"/>
      <c r="KOB27" s="156"/>
      <c r="KOC27" s="156"/>
      <c r="KOD27" s="156"/>
      <c r="KOE27" s="156"/>
      <c r="KOF27" s="156"/>
      <c r="KOG27" s="156"/>
      <c r="KOH27" s="156"/>
      <c r="KOI27" s="156"/>
      <c r="KOJ27" s="156"/>
      <c r="KOK27" s="156"/>
      <c r="KOL27" s="156"/>
      <c r="KOM27" s="156"/>
      <c r="KON27" s="156"/>
      <c r="KOO27" s="156"/>
      <c r="KOP27" s="156"/>
      <c r="KOQ27" s="156"/>
      <c r="KOR27" s="156"/>
      <c r="KOS27" s="156"/>
      <c r="KOT27" s="156"/>
      <c r="KOU27" s="156"/>
      <c r="KOV27" s="156"/>
      <c r="KOW27" s="156"/>
      <c r="KOX27" s="156"/>
      <c r="KOY27" s="156"/>
      <c r="KOZ27" s="156"/>
      <c r="KPA27" s="156"/>
      <c r="KPB27" s="156"/>
      <c r="KPC27" s="156"/>
      <c r="KPD27" s="156"/>
      <c r="KPE27" s="156"/>
      <c r="KPF27" s="156"/>
      <c r="KPG27" s="156"/>
      <c r="KPH27" s="156"/>
      <c r="KPI27" s="156"/>
      <c r="KPJ27" s="156"/>
      <c r="KPK27" s="156"/>
      <c r="KPL27" s="156"/>
      <c r="KPM27" s="156"/>
      <c r="KPN27" s="156"/>
      <c r="KPO27" s="156"/>
      <c r="KPP27" s="156"/>
      <c r="KPQ27" s="156"/>
      <c r="KPR27" s="156"/>
      <c r="KPS27" s="156"/>
      <c r="KPT27" s="156"/>
      <c r="KPU27" s="156"/>
      <c r="KPV27" s="156"/>
      <c r="KPW27" s="156"/>
      <c r="KPX27" s="156"/>
      <c r="KPY27" s="156"/>
      <c r="KPZ27" s="156"/>
      <c r="KQA27" s="156"/>
      <c r="KQB27" s="156"/>
      <c r="KQC27" s="156"/>
      <c r="KQD27" s="156"/>
      <c r="KQE27" s="156"/>
      <c r="KQF27" s="156"/>
      <c r="KQG27" s="156"/>
      <c r="KQH27" s="156"/>
      <c r="KQI27" s="156"/>
      <c r="KQJ27" s="156"/>
      <c r="KQK27" s="156"/>
      <c r="KQL27" s="156"/>
      <c r="KQM27" s="156"/>
      <c r="KQN27" s="156"/>
      <c r="KQO27" s="156"/>
      <c r="KQP27" s="156"/>
      <c r="KQQ27" s="156"/>
      <c r="KQR27" s="156"/>
      <c r="KQS27" s="156"/>
      <c r="KQT27" s="156"/>
      <c r="KQU27" s="156"/>
      <c r="KQV27" s="156"/>
      <c r="KQW27" s="156"/>
      <c r="KQX27" s="156"/>
      <c r="KQY27" s="156"/>
      <c r="KQZ27" s="156"/>
      <c r="KRA27" s="156"/>
      <c r="KRB27" s="156"/>
      <c r="KRC27" s="156"/>
      <c r="KRD27" s="156"/>
      <c r="KRE27" s="156"/>
      <c r="KRF27" s="156"/>
      <c r="KRG27" s="156"/>
      <c r="KRH27" s="156"/>
      <c r="KRI27" s="156"/>
      <c r="KRJ27" s="156"/>
      <c r="KRK27" s="156"/>
      <c r="KRL27" s="156"/>
      <c r="KRM27" s="156"/>
      <c r="KRN27" s="156"/>
      <c r="KRO27" s="156"/>
      <c r="KRP27" s="156"/>
      <c r="KRQ27" s="156"/>
      <c r="KRR27" s="156"/>
      <c r="KRS27" s="156"/>
      <c r="KRT27" s="156"/>
      <c r="KRU27" s="156"/>
      <c r="KRV27" s="156"/>
      <c r="KRW27" s="156"/>
      <c r="KRX27" s="156"/>
      <c r="KRY27" s="156"/>
      <c r="KRZ27" s="156"/>
      <c r="KSA27" s="156"/>
      <c r="KSB27" s="156"/>
      <c r="KSC27" s="156"/>
      <c r="KSD27" s="156"/>
      <c r="KSE27" s="156"/>
      <c r="KSF27" s="156"/>
      <c r="KSG27" s="156"/>
      <c r="KSH27" s="156"/>
      <c r="KSI27" s="156"/>
      <c r="KSJ27" s="156"/>
      <c r="KSK27" s="156"/>
      <c r="KSL27" s="156"/>
      <c r="KSM27" s="156"/>
      <c r="KSN27" s="156"/>
      <c r="KSO27" s="156"/>
      <c r="KSP27" s="156"/>
      <c r="KSQ27" s="156"/>
      <c r="KSR27" s="156"/>
      <c r="KSS27" s="156"/>
      <c r="KST27" s="156"/>
      <c r="KSU27" s="156"/>
      <c r="KSV27" s="156"/>
      <c r="KSW27" s="156"/>
      <c r="KSX27" s="156"/>
      <c r="KSY27" s="156"/>
      <c r="KSZ27" s="156"/>
      <c r="KTA27" s="156"/>
      <c r="KTB27" s="156"/>
      <c r="KTC27" s="156"/>
      <c r="KTD27" s="156"/>
      <c r="KTE27" s="156"/>
      <c r="KTF27" s="156"/>
      <c r="KTG27" s="156"/>
      <c r="KTH27" s="156"/>
      <c r="KTI27" s="156"/>
      <c r="KTJ27" s="156"/>
      <c r="KTK27" s="156"/>
      <c r="KTL27" s="156"/>
      <c r="KTM27" s="156"/>
      <c r="KTN27" s="156"/>
      <c r="KTO27" s="156"/>
      <c r="KTP27" s="156"/>
      <c r="KTQ27" s="156"/>
      <c r="KTR27" s="156"/>
      <c r="KTS27" s="156"/>
      <c r="KTT27" s="156"/>
      <c r="KTU27" s="156"/>
      <c r="KTV27" s="156"/>
      <c r="KTW27" s="156"/>
      <c r="KTX27" s="156"/>
      <c r="KTY27" s="156"/>
      <c r="KTZ27" s="156"/>
      <c r="KUA27" s="156"/>
      <c r="KUB27" s="156"/>
      <c r="KUC27" s="156"/>
      <c r="KUD27" s="156"/>
      <c r="KUE27" s="156"/>
      <c r="KUF27" s="156"/>
      <c r="KUG27" s="156"/>
      <c r="KUH27" s="156"/>
      <c r="KUI27" s="156"/>
      <c r="KUJ27" s="156"/>
      <c r="KUK27" s="156"/>
      <c r="KUL27" s="156"/>
      <c r="KUM27" s="156"/>
      <c r="KUN27" s="156"/>
      <c r="KUO27" s="156"/>
      <c r="KUP27" s="156"/>
      <c r="KUQ27" s="156"/>
      <c r="KUR27" s="156"/>
      <c r="KUS27" s="156"/>
      <c r="KUT27" s="156"/>
      <c r="KUU27" s="156"/>
      <c r="KUV27" s="156"/>
      <c r="KUW27" s="156"/>
      <c r="KUX27" s="156"/>
      <c r="KUY27" s="156"/>
      <c r="KUZ27" s="156"/>
      <c r="KVA27" s="156"/>
      <c r="KVB27" s="156"/>
      <c r="KVC27" s="156"/>
      <c r="KVD27" s="156"/>
      <c r="KVE27" s="156"/>
      <c r="KVF27" s="156"/>
      <c r="KVG27" s="156"/>
      <c r="KVH27" s="156"/>
      <c r="KVI27" s="156"/>
      <c r="KVJ27" s="156"/>
      <c r="KVK27" s="156"/>
      <c r="KVL27" s="156"/>
      <c r="KVM27" s="156"/>
      <c r="KVN27" s="156"/>
      <c r="KVO27" s="156"/>
      <c r="KVP27" s="156"/>
      <c r="KVQ27" s="156"/>
      <c r="KVR27" s="156"/>
      <c r="KVS27" s="156"/>
      <c r="KVT27" s="156"/>
      <c r="KVU27" s="156"/>
      <c r="KVV27" s="156"/>
      <c r="KVW27" s="156"/>
      <c r="KVX27" s="156"/>
      <c r="KVY27" s="156"/>
      <c r="KVZ27" s="156"/>
      <c r="KWA27" s="156"/>
      <c r="KWB27" s="156"/>
      <c r="KWC27" s="156"/>
      <c r="KWD27" s="156"/>
      <c r="KWE27" s="156"/>
      <c r="KWF27" s="156"/>
      <c r="KWG27" s="156"/>
      <c r="KWH27" s="156"/>
      <c r="KWI27" s="156"/>
      <c r="KWJ27" s="156"/>
      <c r="KWK27" s="156"/>
      <c r="KWL27" s="156"/>
      <c r="KWM27" s="156"/>
      <c r="KWN27" s="156"/>
      <c r="KWO27" s="156"/>
      <c r="KWP27" s="156"/>
      <c r="KWQ27" s="156"/>
      <c r="KWR27" s="156"/>
      <c r="KWS27" s="156"/>
      <c r="KWT27" s="156"/>
      <c r="KWU27" s="156"/>
      <c r="KWV27" s="156"/>
      <c r="KWW27" s="156"/>
      <c r="KWX27" s="156"/>
      <c r="KWY27" s="156"/>
      <c r="KWZ27" s="156"/>
      <c r="KXA27" s="156"/>
      <c r="KXB27" s="156"/>
      <c r="KXC27" s="156"/>
      <c r="KXD27" s="156"/>
      <c r="KXE27" s="156"/>
      <c r="KXF27" s="156"/>
      <c r="KXG27" s="156"/>
      <c r="KXH27" s="156"/>
      <c r="KXI27" s="156"/>
      <c r="KXJ27" s="156"/>
      <c r="KXK27" s="156"/>
      <c r="KXL27" s="156"/>
      <c r="KXM27" s="156"/>
      <c r="KXN27" s="156"/>
      <c r="KXO27" s="156"/>
      <c r="KXP27" s="156"/>
      <c r="KXQ27" s="156"/>
      <c r="KXR27" s="156"/>
      <c r="KXS27" s="156"/>
      <c r="KXT27" s="156"/>
      <c r="KXU27" s="156"/>
      <c r="KXV27" s="156"/>
      <c r="KXW27" s="156"/>
      <c r="KXX27" s="156"/>
      <c r="KXY27" s="156"/>
      <c r="KXZ27" s="156"/>
      <c r="KYA27" s="156"/>
      <c r="KYB27" s="156"/>
      <c r="KYC27" s="156"/>
      <c r="KYD27" s="156"/>
      <c r="KYE27" s="156"/>
      <c r="KYF27" s="156"/>
      <c r="KYG27" s="156"/>
      <c r="KYH27" s="156"/>
      <c r="KYI27" s="156"/>
      <c r="KYJ27" s="156"/>
      <c r="KYK27" s="156"/>
      <c r="KYL27" s="156"/>
      <c r="KYM27" s="156"/>
      <c r="KYN27" s="156"/>
      <c r="KYO27" s="156"/>
      <c r="KYP27" s="156"/>
      <c r="KYQ27" s="156"/>
      <c r="KYR27" s="156"/>
      <c r="KYS27" s="156"/>
      <c r="KYT27" s="156"/>
      <c r="KYU27" s="156"/>
      <c r="KYV27" s="156"/>
      <c r="KYW27" s="156"/>
      <c r="KYX27" s="156"/>
      <c r="KYY27" s="156"/>
      <c r="KYZ27" s="156"/>
      <c r="KZA27" s="156"/>
      <c r="KZB27" s="156"/>
      <c r="KZC27" s="156"/>
      <c r="KZD27" s="156"/>
      <c r="KZE27" s="156"/>
      <c r="KZF27" s="156"/>
      <c r="KZG27" s="156"/>
      <c r="KZH27" s="156"/>
      <c r="KZI27" s="156"/>
      <c r="KZJ27" s="156"/>
      <c r="KZK27" s="156"/>
      <c r="KZL27" s="156"/>
      <c r="KZM27" s="156"/>
      <c r="KZN27" s="156"/>
      <c r="KZO27" s="156"/>
      <c r="KZP27" s="156"/>
      <c r="KZQ27" s="156"/>
      <c r="KZR27" s="156"/>
      <c r="KZS27" s="156"/>
      <c r="KZT27" s="156"/>
      <c r="KZU27" s="156"/>
      <c r="KZV27" s="156"/>
      <c r="KZW27" s="156"/>
      <c r="KZX27" s="156"/>
      <c r="KZY27" s="156"/>
      <c r="KZZ27" s="156"/>
      <c r="LAA27" s="156"/>
      <c r="LAB27" s="156"/>
      <c r="LAC27" s="156"/>
      <c r="LAD27" s="156"/>
      <c r="LAE27" s="156"/>
      <c r="LAF27" s="156"/>
      <c r="LAG27" s="156"/>
      <c r="LAH27" s="156"/>
      <c r="LAI27" s="156"/>
      <c r="LAJ27" s="156"/>
      <c r="LAK27" s="156"/>
      <c r="LAL27" s="156"/>
      <c r="LAM27" s="156"/>
      <c r="LAN27" s="156"/>
      <c r="LAO27" s="156"/>
      <c r="LAP27" s="156"/>
      <c r="LAQ27" s="156"/>
      <c r="LAR27" s="156"/>
      <c r="LAS27" s="156"/>
      <c r="LAT27" s="156"/>
      <c r="LAU27" s="156"/>
      <c r="LAV27" s="156"/>
      <c r="LAW27" s="156"/>
      <c r="LAX27" s="156"/>
      <c r="LAY27" s="156"/>
      <c r="LAZ27" s="156"/>
      <c r="LBA27" s="156"/>
      <c r="LBB27" s="156"/>
      <c r="LBC27" s="156"/>
      <c r="LBD27" s="156"/>
      <c r="LBE27" s="156"/>
      <c r="LBF27" s="156"/>
      <c r="LBG27" s="156"/>
      <c r="LBH27" s="156"/>
      <c r="LBI27" s="156"/>
      <c r="LBJ27" s="156"/>
      <c r="LBK27" s="156"/>
      <c r="LBL27" s="156"/>
      <c r="LBM27" s="156"/>
      <c r="LBN27" s="156"/>
      <c r="LBO27" s="156"/>
      <c r="LBP27" s="156"/>
      <c r="LBQ27" s="156"/>
      <c r="LBR27" s="156"/>
      <c r="LBS27" s="156"/>
      <c r="LBT27" s="156"/>
      <c r="LBU27" s="156"/>
      <c r="LBV27" s="156"/>
      <c r="LBW27" s="156"/>
      <c r="LBX27" s="156"/>
      <c r="LBY27" s="156"/>
      <c r="LBZ27" s="156"/>
      <c r="LCA27" s="156"/>
      <c r="LCB27" s="156"/>
      <c r="LCC27" s="156"/>
      <c r="LCD27" s="156"/>
      <c r="LCE27" s="156"/>
      <c r="LCF27" s="156"/>
      <c r="LCG27" s="156"/>
      <c r="LCH27" s="156"/>
      <c r="LCI27" s="156"/>
      <c r="LCJ27" s="156"/>
      <c r="LCK27" s="156"/>
      <c r="LCL27" s="156"/>
      <c r="LCM27" s="156"/>
      <c r="LCN27" s="156"/>
      <c r="LCO27" s="156"/>
      <c r="LCP27" s="156"/>
      <c r="LCQ27" s="156"/>
      <c r="LCR27" s="156"/>
      <c r="LCS27" s="156"/>
      <c r="LCT27" s="156"/>
      <c r="LCU27" s="156"/>
      <c r="LCV27" s="156"/>
      <c r="LCW27" s="156"/>
      <c r="LCX27" s="156"/>
      <c r="LCY27" s="156"/>
      <c r="LCZ27" s="156"/>
      <c r="LDA27" s="156"/>
      <c r="LDB27" s="156"/>
      <c r="LDC27" s="156"/>
      <c r="LDD27" s="156"/>
      <c r="LDE27" s="156"/>
      <c r="LDF27" s="156"/>
      <c r="LDG27" s="156"/>
      <c r="LDH27" s="156"/>
      <c r="LDI27" s="156"/>
      <c r="LDJ27" s="156"/>
      <c r="LDK27" s="156"/>
      <c r="LDL27" s="156"/>
      <c r="LDM27" s="156"/>
      <c r="LDN27" s="156"/>
      <c r="LDO27" s="156"/>
      <c r="LDP27" s="156"/>
      <c r="LDQ27" s="156"/>
      <c r="LDR27" s="156"/>
      <c r="LDS27" s="156"/>
      <c r="LDT27" s="156"/>
      <c r="LDU27" s="156"/>
      <c r="LDV27" s="156"/>
      <c r="LDW27" s="156"/>
      <c r="LDX27" s="156"/>
      <c r="LDY27" s="156"/>
      <c r="LDZ27" s="156"/>
      <c r="LEA27" s="156"/>
      <c r="LEB27" s="156"/>
      <c r="LEC27" s="156"/>
      <c r="LED27" s="156"/>
      <c r="LEE27" s="156"/>
      <c r="LEF27" s="156"/>
      <c r="LEG27" s="156"/>
      <c r="LEH27" s="156"/>
      <c r="LEI27" s="156"/>
      <c r="LEJ27" s="156"/>
      <c r="LEK27" s="156"/>
      <c r="LEL27" s="156"/>
      <c r="LEM27" s="156"/>
      <c r="LEN27" s="156"/>
      <c r="LEO27" s="156"/>
      <c r="LEP27" s="156"/>
      <c r="LEQ27" s="156"/>
      <c r="LER27" s="156"/>
      <c r="LES27" s="156"/>
      <c r="LET27" s="156"/>
      <c r="LEU27" s="156"/>
      <c r="LEV27" s="156"/>
      <c r="LEW27" s="156"/>
      <c r="LEX27" s="156"/>
      <c r="LEY27" s="156"/>
      <c r="LEZ27" s="156"/>
      <c r="LFA27" s="156"/>
      <c r="LFB27" s="156"/>
      <c r="LFC27" s="156"/>
      <c r="LFD27" s="156"/>
      <c r="LFE27" s="156"/>
      <c r="LFF27" s="156"/>
      <c r="LFG27" s="156"/>
      <c r="LFH27" s="156"/>
      <c r="LFI27" s="156"/>
      <c r="LFJ27" s="156"/>
      <c r="LFK27" s="156"/>
      <c r="LFL27" s="156"/>
      <c r="LFM27" s="156"/>
      <c r="LFN27" s="156"/>
      <c r="LFO27" s="156"/>
      <c r="LFP27" s="156"/>
      <c r="LFQ27" s="156"/>
      <c r="LFR27" s="156"/>
      <c r="LFS27" s="156"/>
      <c r="LFT27" s="156"/>
      <c r="LFU27" s="156"/>
      <c r="LFV27" s="156"/>
      <c r="LFW27" s="156"/>
      <c r="LFX27" s="156"/>
      <c r="LFY27" s="156"/>
      <c r="LFZ27" s="156"/>
      <c r="LGA27" s="156"/>
      <c r="LGB27" s="156"/>
      <c r="LGC27" s="156"/>
      <c r="LGD27" s="156"/>
      <c r="LGE27" s="156"/>
      <c r="LGF27" s="156"/>
      <c r="LGG27" s="156"/>
      <c r="LGH27" s="156"/>
      <c r="LGI27" s="156"/>
      <c r="LGJ27" s="156"/>
      <c r="LGK27" s="156"/>
      <c r="LGL27" s="156"/>
      <c r="LGM27" s="156"/>
      <c r="LGN27" s="156"/>
      <c r="LGO27" s="156"/>
      <c r="LGP27" s="156"/>
      <c r="LGQ27" s="156"/>
      <c r="LGR27" s="156"/>
      <c r="LGS27" s="156"/>
      <c r="LGT27" s="156"/>
      <c r="LGU27" s="156"/>
      <c r="LGV27" s="156"/>
      <c r="LGW27" s="156"/>
      <c r="LGX27" s="156"/>
      <c r="LGY27" s="156"/>
      <c r="LGZ27" s="156"/>
      <c r="LHA27" s="156"/>
      <c r="LHB27" s="156"/>
      <c r="LHC27" s="156"/>
      <c r="LHD27" s="156"/>
      <c r="LHE27" s="156"/>
      <c r="LHF27" s="156"/>
      <c r="LHG27" s="156"/>
      <c r="LHH27" s="156"/>
      <c r="LHI27" s="156"/>
      <c r="LHJ27" s="156"/>
      <c r="LHK27" s="156"/>
      <c r="LHL27" s="156"/>
      <c r="LHM27" s="156"/>
      <c r="LHN27" s="156"/>
      <c r="LHO27" s="156"/>
      <c r="LHP27" s="156"/>
      <c r="LHQ27" s="156"/>
      <c r="LHR27" s="156"/>
      <c r="LHS27" s="156"/>
      <c r="LHT27" s="156"/>
      <c r="LHU27" s="156"/>
      <c r="LHV27" s="156"/>
      <c r="LHW27" s="156"/>
      <c r="LHX27" s="156"/>
      <c r="LHY27" s="156"/>
      <c r="LHZ27" s="156"/>
      <c r="LIA27" s="156"/>
      <c r="LIB27" s="156"/>
      <c r="LIC27" s="156"/>
      <c r="LID27" s="156"/>
      <c r="LIE27" s="156"/>
      <c r="LIF27" s="156"/>
      <c r="LIG27" s="156"/>
      <c r="LIH27" s="156"/>
      <c r="LII27" s="156"/>
      <c r="LIJ27" s="156"/>
      <c r="LIK27" s="156"/>
      <c r="LIL27" s="156"/>
      <c r="LIM27" s="156"/>
      <c r="LIN27" s="156"/>
      <c r="LIO27" s="156"/>
      <c r="LIP27" s="156"/>
      <c r="LIQ27" s="156"/>
      <c r="LIR27" s="156"/>
      <c r="LIS27" s="156"/>
      <c r="LIT27" s="156"/>
      <c r="LIU27" s="156"/>
      <c r="LIV27" s="156"/>
      <c r="LIW27" s="156"/>
      <c r="LIX27" s="156"/>
      <c r="LIY27" s="156"/>
      <c r="LIZ27" s="156"/>
      <c r="LJA27" s="156"/>
      <c r="LJB27" s="156"/>
      <c r="LJC27" s="156"/>
      <c r="LJD27" s="156"/>
      <c r="LJE27" s="156"/>
      <c r="LJF27" s="156"/>
      <c r="LJG27" s="156"/>
      <c r="LJH27" s="156"/>
      <c r="LJI27" s="156"/>
      <c r="LJJ27" s="156"/>
      <c r="LJK27" s="156"/>
      <c r="LJL27" s="156"/>
      <c r="LJM27" s="156"/>
      <c r="LJN27" s="156"/>
      <c r="LJO27" s="156"/>
      <c r="LJP27" s="156"/>
      <c r="LJQ27" s="156"/>
      <c r="LJR27" s="156"/>
      <c r="LJS27" s="156"/>
      <c r="LJT27" s="156"/>
      <c r="LJU27" s="156"/>
      <c r="LJV27" s="156"/>
      <c r="LJW27" s="156"/>
      <c r="LJX27" s="156"/>
      <c r="LJY27" s="156"/>
      <c r="LJZ27" s="156"/>
      <c r="LKA27" s="156"/>
      <c r="LKB27" s="156"/>
      <c r="LKC27" s="156"/>
      <c r="LKD27" s="156"/>
      <c r="LKE27" s="156"/>
      <c r="LKF27" s="156"/>
      <c r="LKG27" s="156"/>
      <c r="LKH27" s="156"/>
      <c r="LKI27" s="156"/>
      <c r="LKJ27" s="156"/>
      <c r="LKK27" s="156"/>
      <c r="LKL27" s="156"/>
      <c r="LKM27" s="156"/>
      <c r="LKN27" s="156"/>
      <c r="LKO27" s="156"/>
      <c r="LKP27" s="156"/>
      <c r="LKQ27" s="156"/>
      <c r="LKR27" s="156"/>
      <c r="LKS27" s="156"/>
      <c r="LKT27" s="156"/>
      <c r="LKU27" s="156"/>
      <c r="LKV27" s="156"/>
      <c r="LKW27" s="156"/>
      <c r="LKX27" s="156"/>
      <c r="LKY27" s="156"/>
      <c r="LKZ27" s="156"/>
      <c r="LLA27" s="156"/>
      <c r="LLB27" s="156"/>
      <c r="LLC27" s="156"/>
      <c r="LLD27" s="156"/>
      <c r="LLE27" s="156"/>
      <c r="LLF27" s="156"/>
      <c r="LLG27" s="156"/>
      <c r="LLH27" s="156"/>
      <c r="LLI27" s="156"/>
      <c r="LLJ27" s="156"/>
      <c r="LLK27" s="156"/>
      <c r="LLL27" s="156"/>
      <c r="LLM27" s="156"/>
      <c r="LLN27" s="156"/>
      <c r="LLO27" s="156"/>
      <c r="LLP27" s="156"/>
      <c r="LLQ27" s="156"/>
      <c r="LLR27" s="156"/>
      <c r="LLS27" s="156"/>
      <c r="LLT27" s="156"/>
      <c r="LLU27" s="156"/>
      <c r="LLV27" s="156"/>
      <c r="LLW27" s="156"/>
      <c r="LLX27" s="156"/>
      <c r="LLY27" s="156"/>
      <c r="LLZ27" s="156"/>
      <c r="LMA27" s="156"/>
      <c r="LMB27" s="156"/>
      <c r="LMC27" s="156"/>
      <c r="LMD27" s="156"/>
      <c r="LME27" s="156"/>
      <c r="LMF27" s="156"/>
      <c r="LMG27" s="156"/>
      <c r="LMH27" s="156"/>
      <c r="LMI27" s="156"/>
      <c r="LMJ27" s="156"/>
      <c r="LMK27" s="156"/>
      <c r="LML27" s="156"/>
      <c r="LMM27" s="156"/>
      <c r="LMN27" s="156"/>
      <c r="LMO27" s="156"/>
      <c r="LMP27" s="156"/>
      <c r="LMQ27" s="156"/>
      <c r="LMR27" s="156"/>
      <c r="LMS27" s="156"/>
      <c r="LMT27" s="156"/>
      <c r="LMU27" s="156"/>
      <c r="LMV27" s="156"/>
      <c r="LMW27" s="156"/>
      <c r="LMX27" s="156"/>
      <c r="LMY27" s="156"/>
      <c r="LMZ27" s="156"/>
      <c r="LNA27" s="156"/>
      <c r="LNB27" s="156"/>
      <c r="LNC27" s="156"/>
      <c r="LND27" s="156"/>
      <c r="LNE27" s="156"/>
      <c r="LNF27" s="156"/>
      <c r="LNG27" s="156"/>
      <c r="LNH27" s="156"/>
      <c r="LNI27" s="156"/>
      <c r="LNJ27" s="156"/>
      <c r="LNK27" s="156"/>
      <c r="LNL27" s="156"/>
      <c r="LNM27" s="156"/>
      <c r="LNN27" s="156"/>
      <c r="LNO27" s="156"/>
      <c r="LNP27" s="156"/>
      <c r="LNQ27" s="156"/>
      <c r="LNR27" s="156"/>
      <c r="LNS27" s="156"/>
      <c r="LNT27" s="156"/>
      <c r="LNU27" s="156"/>
      <c r="LNV27" s="156"/>
      <c r="LNW27" s="156"/>
      <c r="LNX27" s="156"/>
      <c r="LNY27" s="156"/>
      <c r="LNZ27" s="156"/>
      <c r="LOA27" s="156"/>
      <c r="LOB27" s="156"/>
      <c r="LOC27" s="156"/>
      <c r="LOD27" s="156"/>
      <c r="LOE27" s="156"/>
      <c r="LOF27" s="156"/>
      <c r="LOG27" s="156"/>
      <c r="LOH27" s="156"/>
      <c r="LOI27" s="156"/>
      <c r="LOJ27" s="156"/>
      <c r="LOK27" s="156"/>
      <c r="LOL27" s="156"/>
      <c r="LOM27" s="156"/>
      <c r="LON27" s="156"/>
      <c r="LOO27" s="156"/>
      <c r="LOP27" s="156"/>
      <c r="LOQ27" s="156"/>
      <c r="LOR27" s="156"/>
      <c r="LOS27" s="156"/>
      <c r="LOT27" s="156"/>
      <c r="LOU27" s="156"/>
      <c r="LOV27" s="156"/>
      <c r="LOW27" s="156"/>
      <c r="LOX27" s="156"/>
      <c r="LOY27" s="156"/>
      <c r="LOZ27" s="156"/>
      <c r="LPA27" s="156"/>
      <c r="LPB27" s="156"/>
      <c r="LPC27" s="156"/>
      <c r="LPD27" s="156"/>
      <c r="LPE27" s="156"/>
      <c r="LPF27" s="156"/>
      <c r="LPG27" s="156"/>
      <c r="LPH27" s="156"/>
      <c r="LPI27" s="156"/>
      <c r="LPJ27" s="156"/>
      <c r="LPK27" s="156"/>
      <c r="LPL27" s="156"/>
      <c r="LPM27" s="156"/>
      <c r="LPN27" s="156"/>
      <c r="LPO27" s="156"/>
      <c r="LPP27" s="156"/>
      <c r="LPQ27" s="156"/>
      <c r="LPR27" s="156"/>
      <c r="LPS27" s="156"/>
      <c r="LPT27" s="156"/>
      <c r="LPU27" s="156"/>
      <c r="LPV27" s="156"/>
      <c r="LPW27" s="156"/>
      <c r="LPX27" s="156"/>
      <c r="LPY27" s="156"/>
      <c r="LPZ27" s="156"/>
      <c r="LQA27" s="156"/>
      <c r="LQB27" s="156"/>
      <c r="LQC27" s="156"/>
      <c r="LQD27" s="156"/>
      <c r="LQE27" s="156"/>
      <c r="LQF27" s="156"/>
      <c r="LQG27" s="156"/>
      <c r="LQH27" s="156"/>
      <c r="LQI27" s="156"/>
      <c r="LQJ27" s="156"/>
      <c r="LQK27" s="156"/>
      <c r="LQL27" s="156"/>
      <c r="LQM27" s="156"/>
      <c r="LQN27" s="156"/>
      <c r="LQO27" s="156"/>
      <c r="LQP27" s="156"/>
      <c r="LQQ27" s="156"/>
      <c r="LQR27" s="156"/>
      <c r="LQS27" s="156"/>
      <c r="LQT27" s="156"/>
      <c r="LQU27" s="156"/>
      <c r="LQV27" s="156"/>
      <c r="LQW27" s="156"/>
      <c r="LQX27" s="156"/>
      <c r="LQY27" s="156"/>
      <c r="LQZ27" s="156"/>
      <c r="LRA27" s="156"/>
      <c r="LRB27" s="156"/>
      <c r="LRC27" s="156"/>
      <c r="LRD27" s="156"/>
      <c r="LRE27" s="156"/>
      <c r="LRF27" s="156"/>
      <c r="LRG27" s="156"/>
      <c r="LRH27" s="156"/>
      <c r="LRI27" s="156"/>
      <c r="LRJ27" s="156"/>
      <c r="LRK27" s="156"/>
      <c r="LRL27" s="156"/>
      <c r="LRM27" s="156"/>
      <c r="LRN27" s="156"/>
      <c r="LRO27" s="156"/>
      <c r="LRP27" s="156"/>
      <c r="LRQ27" s="156"/>
      <c r="LRR27" s="156"/>
      <c r="LRS27" s="156"/>
      <c r="LRT27" s="156"/>
      <c r="LRU27" s="156"/>
      <c r="LRV27" s="156"/>
      <c r="LRW27" s="156"/>
      <c r="LRX27" s="156"/>
      <c r="LRY27" s="156"/>
      <c r="LRZ27" s="156"/>
      <c r="LSA27" s="156"/>
      <c r="LSB27" s="156"/>
      <c r="LSC27" s="156"/>
      <c r="LSD27" s="156"/>
      <c r="LSE27" s="156"/>
      <c r="LSF27" s="156"/>
      <c r="LSG27" s="156"/>
      <c r="LSH27" s="156"/>
      <c r="LSI27" s="156"/>
      <c r="LSJ27" s="156"/>
      <c r="LSK27" s="156"/>
      <c r="LSL27" s="156"/>
      <c r="LSM27" s="156"/>
      <c r="LSN27" s="156"/>
      <c r="LSO27" s="156"/>
      <c r="LSP27" s="156"/>
      <c r="LSQ27" s="156"/>
      <c r="LSR27" s="156"/>
      <c r="LSS27" s="156"/>
      <c r="LST27" s="156"/>
      <c r="LSU27" s="156"/>
      <c r="LSV27" s="156"/>
      <c r="LSW27" s="156"/>
      <c r="LSX27" s="156"/>
      <c r="LSY27" s="156"/>
      <c r="LSZ27" s="156"/>
      <c r="LTA27" s="156"/>
      <c r="LTB27" s="156"/>
      <c r="LTC27" s="156"/>
      <c r="LTD27" s="156"/>
      <c r="LTE27" s="156"/>
      <c r="LTF27" s="156"/>
      <c r="LTG27" s="156"/>
      <c r="LTH27" s="156"/>
      <c r="LTI27" s="156"/>
      <c r="LTJ27" s="156"/>
      <c r="LTK27" s="156"/>
      <c r="LTL27" s="156"/>
      <c r="LTM27" s="156"/>
      <c r="LTN27" s="156"/>
      <c r="LTO27" s="156"/>
      <c r="LTP27" s="156"/>
      <c r="LTQ27" s="156"/>
      <c r="LTR27" s="156"/>
      <c r="LTS27" s="156"/>
      <c r="LTT27" s="156"/>
      <c r="LTU27" s="156"/>
      <c r="LTV27" s="156"/>
      <c r="LTW27" s="156"/>
      <c r="LTX27" s="156"/>
      <c r="LTY27" s="156"/>
      <c r="LTZ27" s="156"/>
      <c r="LUA27" s="156"/>
      <c r="LUB27" s="156"/>
      <c r="LUC27" s="156"/>
      <c r="LUD27" s="156"/>
      <c r="LUE27" s="156"/>
      <c r="LUF27" s="156"/>
      <c r="LUG27" s="156"/>
      <c r="LUH27" s="156"/>
      <c r="LUI27" s="156"/>
      <c r="LUJ27" s="156"/>
      <c r="LUK27" s="156"/>
      <c r="LUL27" s="156"/>
      <c r="LUM27" s="156"/>
      <c r="LUN27" s="156"/>
      <c r="LUO27" s="156"/>
      <c r="LUP27" s="156"/>
      <c r="LUQ27" s="156"/>
      <c r="LUR27" s="156"/>
      <c r="LUS27" s="156"/>
      <c r="LUT27" s="156"/>
      <c r="LUU27" s="156"/>
      <c r="LUV27" s="156"/>
      <c r="LUW27" s="156"/>
      <c r="LUX27" s="156"/>
      <c r="LUY27" s="156"/>
      <c r="LUZ27" s="156"/>
      <c r="LVA27" s="156"/>
      <c r="LVB27" s="156"/>
      <c r="LVC27" s="156"/>
      <c r="LVD27" s="156"/>
      <c r="LVE27" s="156"/>
      <c r="LVF27" s="156"/>
      <c r="LVG27" s="156"/>
      <c r="LVH27" s="156"/>
      <c r="LVI27" s="156"/>
      <c r="LVJ27" s="156"/>
      <c r="LVK27" s="156"/>
      <c r="LVL27" s="156"/>
      <c r="LVM27" s="156"/>
      <c r="LVN27" s="156"/>
      <c r="LVO27" s="156"/>
      <c r="LVP27" s="156"/>
      <c r="LVQ27" s="156"/>
      <c r="LVR27" s="156"/>
      <c r="LVS27" s="156"/>
      <c r="LVT27" s="156"/>
      <c r="LVU27" s="156"/>
      <c r="LVV27" s="156"/>
      <c r="LVW27" s="156"/>
      <c r="LVX27" s="156"/>
      <c r="LVY27" s="156"/>
      <c r="LVZ27" s="156"/>
      <c r="LWA27" s="156"/>
      <c r="LWB27" s="156"/>
      <c r="LWC27" s="156"/>
      <c r="LWD27" s="156"/>
      <c r="LWE27" s="156"/>
      <c r="LWF27" s="156"/>
      <c r="LWG27" s="156"/>
      <c r="LWH27" s="156"/>
      <c r="LWI27" s="156"/>
      <c r="LWJ27" s="156"/>
      <c r="LWK27" s="156"/>
      <c r="LWL27" s="156"/>
      <c r="LWM27" s="156"/>
      <c r="LWN27" s="156"/>
      <c r="LWO27" s="156"/>
      <c r="LWP27" s="156"/>
      <c r="LWQ27" s="156"/>
      <c r="LWR27" s="156"/>
      <c r="LWS27" s="156"/>
      <c r="LWT27" s="156"/>
      <c r="LWU27" s="156"/>
      <c r="LWV27" s="156"/>
      <c r="LWW27" s="156"/>
      <c r="LWX27" s="156"/>
      <c r="LWY27" s="156"/>
      <c r="LWZ27" s="156"/>
      <c r="LXA27" s="156"/>
      <c r="LXB27" s="156"/>
      <c r="LXC27" s="156"/>
      <c r="LXD27" s="156"/>
      <c r="LXE27" s="156"/>
      <c r="LXF27" s="156"/>
      <c r="LXG27" s="156"/>
      <c r="LXH27" s="156"/>
      <c r="LXI27" s="156"/>
      <c r="LXJ27" s="156"/>
      <c r="LXK27" s="156"/>
      <c r="LXL27" s="156"/>
      <c r="LXM27" s="156"/>
      <c r="LXN27" s="156"/>
      <c r="LXO27" s="156"/>
      <c r="LXP27" s="156"/>
      <c r="LXQ27" s="156"/>
      <c r="LXR27" s="156"/>
      <c r="LXS27" s="156"/>
      <c r="LXT27" s="156"/>
      <c r="LXU27" s="156"/>
      <c r="LXV27" s="156"/>
      <c r="LXW27" s="156"/>
      <c r="LXX27" s="156"/>
      <c r="LXY27" s="156"/>
      <c r="LXZ27" s="156"/>
      <c r="LYA27" s="156"/>
      <c r="LYB27" s="156"/>
      <c r="LYC27" s="156"/>
      <c r="LYD27" s="156"/>
      <c r="LYE27" s="156"/>
      <c r="LYF27" s="156"/>
      <c r="LYG27" s="156"/>
      <c r="LYH27" s="156"/>
      <c r="LYI27" s="156"/>
      <c r="LYJ27" s="156"/>
      <c r="LYK27" s="156"/>
      <c r="LYL27" s="156"/>
      <c r="LYM27" s="156"/>
      <c r="LYN27" s="156"/>
      <c r="LYO27" s="156"/>
      <c r="LYP27" s="156"/>
      <c r="LYQ27" s="156"/>
      <c r="LYR27" s="156"/>
      <c r="LYS27" s="156"/>
      <c r="LYT27" s="156"/>
      <c r="LYU27" s="156"/>
      <c r="LYV27" s="156"/>
      <c r="LYW27" s="156"/>
      <c r="LYX27" s="156"/>
      <c r="LYY27" s="156"/>
      <c r="LYZ27" s="156"/>
      <c r="LZA27" s="156"/>
      <c r="LZB27" s="156"/>
      <c r="LZC27" s="156"/>
      <c r="LZD27" s="156"/>
      <c r="LZE27" s="156"/>
      <c r="LZF27" s="156"/>
      <c r="LZG27" s="156"/>
      <c r="LZH27" s="156"/>
      <c r="LZI27" s="156"/>
      <c r="LZJ27" s="156"/>
      <c r="LZK27" s="156"/>
      <c r="LZL27" s="156"/>
      <c r="LZM27" s="156"/>
      <c r="LZN27" s="156"/>
      <c r="LZO27" s="156"/>
      <c r="LZP27" s="156"/>
      <c r="LZQ27" s="156"/>
      <c r="LZR27" s="156"/>
      <c r="LZS27" s="156"/>
      <c r="LZT27" s="156"/>
      <c r="LZU27" s="156"/>
      <c r="LZV27" s="156"/>
      <c r="LZW27" s="156"/>
      <c r="LZX27" s="156"/>
      <c r="LZY27" s="156"/>
      <c r="LZZ27" s="156"/>
      <c r="MAA27" s="156"/>
      <c r="MAB27" s="156"/>
      <c r="MAC27" s="156"/>
      <c r="MAD27" s="156"/>
      <c r="MAE27" s="156"/>
      <c r="MAF27" s="156"/>
      <c r="MAG27" s="156"/>
      <c r="MAH27" s="156"/>
      <c r="MAI27" s="156"/>
      <c r="MAJ27" s="156"/>
      <c r="MAK27" s="156"/>
      <c r="MAL27" s="156"/>
      <c r="MAM27" s="156"/>
      <c r="MAN27" s="156"/>
      <c r="MAO27" s="156"/>
      <c r="MAP27" s="156"/>
      <c r="MAQ27" s="156"/>
      <c r="MAR27" s="156"/>
      <c r="MAS27" s="156"/>
      <c r="MAT27" s="156"/>
      <c r="MAU27" s="156"/>
      <c r="MAV27" s="156"/>
      <c r="MAW27" s="156"/>
      <c r="MAX27" s="156"/>
      <c r="MAY27" s="156"/>
      <c r="MAZ27" s="156"/>
      <c r="MBA27" s="156"/>
      <c r="MBB27" s="156"/>
      <c r="MBC27" s="156"/>
      <c r="MBD27" s="156"/>
      <c r="MBE27" s="156"/>
      <c r="MBF27" s="156"/>
      <c r="MBG27" s="156"/>
      <c r="MBH27" s="156"/>
      <c r="MBI27" s="156"/>
      <c r="MBJ27" s="156"/>
      <c r="MBK27" s="156"/>
      <c r="MBL27" s="156"/>
      <c r="MBM27" s="156"/>
      <c r="MBN27" s="156"/>
      <c r="MBO27" s="156"/>
      <c r="MBP27" s="156"/>
      <c r="MBQ27" s="156"/>
      <c r="MBR27" s="156"/>
      <c r="MBS27" s="156"/>
      <c r="MBT27" s="156"/>
      <c r="MBU27" s="156"/>
      <c r="MBV27" s="156"/>
      <c r="MBW27" s="156"/>
      <c r="MBX27" s="156"/>
      <c r="MBY27" s="156"/>
      <c r="MBZ27" s="156"/>
      <c r="MCA27" s="156"/>
      <c r="MCB27" s="156"/>
      <c r="MCC27" s="156"/>
      <c r="MCD27" s="156"/>
      <c r="MCE27" s="156"/>
      <c r="MCF27" s="156"/>
      <c r="MCG27" s="156"/>
      <c r="MCH27" s="156"/>
      <c r="MCI27" s="156"/>
      <c r="MCJ27" s="156"/>
      <c r="MCK27" s="156"/>
      <c r="MCL27" s="156"/>
      <c r="MCM27" s="156"/>
      <c r="MCN27" s="156"/>
      <c r="MCO27" s="156"/>
      <c r="MCP27" s="156"/>
      <c r="MCQ27" s="156"/>
      <c r="MCR27" s="156"/>
      <c r="MCS27" s="156"/>
      <c r="MCT27" s="156"/>
      <c r="MCU27" s="156"/>
      <c r="MCV27" s="156"/>
      <c r="MCW27" s="156"/>
      <c r="MCX27" s="156"/>
      <c r="MCY27" s="156"/>
      <c r="MCZ27" s="156"/>
      <c r="MDA27" s="156"/>
      <c r="MDB27" s="156"/>
      <c r="MDC27" s="156"/>
      <c r="MDD27" s="156"/>
      <c r="MDE27" s="156"/>
      <c r="MDF27" s="156"/>
      <c r="MDG27" s="156"/>
      <c r="MDH27" s="156"/>
      <c r="MDI27" s="156"/>
      <c r="MDJ27" s="156"/>
      <c r="MDK27" s="156"/>
      <c r="MDL27" s="156"/>
      <c r="MDM27" s="156"/>
      <c r="MDN27" s="156"/>
      <c r="MDO27" s="156"/>
      <c r="MDP27" s="156"/>
      <c r="MDQ27" s="156"/>
      <c r="MDR27" s="156"/>
      <c r="MDS27" s="156"/>
      <c r="MDT27" s="156"/>
      <c r="MDU27" s="156"/>
      <c r="MDV27" s="156"/>
      <c r="MDW27" s="156"/>
      <c r="MDX27" s="156"/>
      <c r="MDY27" s="156"/>
      <c r="MDZ27" s="156"/>
      <c r="MEA27" s="156"/>
      <c r="MEB27" s="156"/>
      <c r="MEC27" s="156"/>
      <c r="MED27" s="156"/>
      <c r="MEE27" s="156"/>
      <c r="MEF27" s="156"/>
      <c r="MEG27" s="156"/>
      <c r="MEH27" s="156"/>
      <c r="MEI27" s="156"/>
      <c r="MEJ27" s="156"/>
      <c r="MEK27" s="156"/>
      <c r="MEL27" s="156"/>
      <c r="MEM27" s="156"/>
      <c r="MEN27" s="156"/>
      <c r="MEO27" s="156"/>
      <c r="MEP27" s="156"/>
      <c r="MEQ27" s="156"/>
      <c r="MER27" s="156"/>
      <c r="MES27" s="156"/>
      <c r="MET27" s="156"/>
      <c r="MEU27" s="156"/>
      <c r="MEV27" s="156"/>
      <c r="MEW27" s="156"/>
      <c r="MEX27" s="156"/>
      <c r="MEY27" s="156"/>
      <c r="MEZ27" s="156"/>
      <c r="MFA27" s="156"/>
      <c r="MFB27" s="156"/>
      <c r="MFC27" s="156"/>
      <c r="MFD27" s="156"/>
      <c r="MFE27" s="156"/>
      <c r="MFF27" s="156"/>
      <c r="MFG27" s="156"/>
      <c r="MFH27" s="156"/>
      <c r="MFI27" s="156"/>
      <c r="MFJ27" s="156"/>
      <c r="MFK27" s="156"/>
      <c r="MFL27" s="156"/>
      <c r="MFM27" s="156"/>
      <c r="MFN27" s="156"/>
      <c r="MFO27" s="156"/>
      <c r="MFP27" s="156"/>
      <c r="MFQ27" s="156"/>
      <c r="MFR27" s="156"/>
      <c r="MFS27" s="156"/>
      <c r="MFT27" s="156"/>
      <c r="MFU27" s="156"/>
      <c r="MFV27" s="156"/>
      <c r="MFW27" s="156"/>
      <c r="MFX27" s="156"/>
      <c r="MFY27" s="156"/>
      <c r="MFZ27" s="156"/>
      <c r="MGA27" s="156"/>
      <c r="MGB27" s="156"/>
      <c r="MGC27" s="156"/>
      <c r="MGD27" s="156"/>
      <c r="MGE27" s="156"/>
      <c r="MGF27" s="156"/>
      <c r="MGG27" s="156"/>
      <c r="MGH27" s="156"/>
      <c r="MGI27" s="156"/>
      <c r="MGJ27" s="156"/>
      <c r="MGK27" s="156"/>
      <c r="MGL27" s="156"/>
      <c r="MGM27" s="156"/>
      <c r="MGN27" s="156"/>
      <c r="MGO27" s="156"/>
      <c r="MGP27" s="156"/>
      <c r="MGQ27" s="156"/>
      <c r="MGR27" s="156"/>
      <c r="MGS27" s="156"/>
      <c r="MGT27" s="156"/>
      <c r="MGU27" s="156"/>
      <c r="MGV27" s="156"/>
      <c r="MGW27" s="156"/>
      <c r="MGX27" s="156"/>
      <c r="MGY27" s="156"/>
      <c r="MGZ27" s="156"/>
      <c r="MHA27" s="156"/>
      <c r="MHB27" s="156"/>
      <c r="MHC27" s="156"/>
      <c r="MHD27" s="156"/>
      <c r="MHE27" s="156"/>
      <c r="MHF27" s="156"/>
      <c r="MHG27" s="156"/>
      <c r="MHH27" s="156"/>
      <c r="MHI27" s="156"/>
      <c r="MHJ27" s="156"/>
      <c r="MHK27" s="156"/>
      <c r="MHL27" s="156"/>
      <c r="MHM27" s="156"/>
      <c r="MHN27" s="156"/>
      <c r="MHO27" s="156"/>
      <c r="MHP27" s="156"/>
      <c r="MHQ27" s="156"/>
      <c r="MHR27" s="156"/>
      <c r="MHS27" s="156"/>
      <c r="MHT27" s="156"/>
      <c r="MHU27" s="156"/>
      <c r="MHV27" s="156"/>
      <c r="MHW27" s="156"/>
      <c r="MHX27" s="156"/>
      <c r="MHY27" s="156"/>
      <c r="MHZ27" s="156"/>
      <c r="MIA27" s="156"/>
      <c r="MIB27" s="156"/>
      <c r="MIC27" s="156"/>
      <c r="MID27" s="156"/>
      <c r="MIE27" s="156"/>
      <c r="MIF27" s="156"/>
      <c r="MIG27" s="156"/>
      <c r="MIH27" s="156"/>
      <c r="MII27" s="156"/>
      <c r="MIJ27" s="156"/>
      <c r="MIK27" s="156"/>
      <c r="MIL27" s="156"/>
      <c r="MIM27" s="156"/>
      <c r="MIN27" s="156"/>
      <c r="MIO27" s="156"/>
      <c r="MIP27" s="156"/>
      <c r="MIQ27" s="156"/>
      <c r="MIR27" s="156"/>
      <c r="MIS27" s="156"/>
      <c r="MIT27" s="156"/>
      <c r="MIU27" s="156"/>
      <c r="MIV27" s="156"/>
      <c r="MIW27" s="156"/>
      <c r="MIX27" s="156"/>
      <c r="MIY27" s="156"/>
      <c r="MIZ27" s="156"/>
      <c r="MJA27" s="156"/>
      <c r="MJB27" s="156"/>
      <c r="MJC27" s="156"/>
      <c r="MJD27" s="156"/>
      <c r="MJE27" s="156"/>
      <c r="MJF27" s="156"/>
      <c r="MJG27" s="156"/>
      <c r="MJH27" s="156"/>
      <c r="MJI27" s="156"/>
      <c r="MJJ27" s="156"/>
      <c r="MJK27" s="156"/>
      <c r="MJL27" s="156"/>
      <c r="MJM27" s="156"/>
      <c r="MJN27" s="156"/>
      <c r="MJO27" s="156"/>
      <c r="MJP27" s="156"/>
      <c r="MJQ27" s="156"/>
      <c r="MJR27" s="156"/>
      <c r="MJS27" s="156"/>
      <c r="MJT27" s="156"/>
      <c r="MJU27" s="156"/>
      <c r="MJV27" s="156"/>
      <c r="MJW27" s="156"/>
      <c r="MJX27" s="156"/>
      <c r="MJY27" s="156"/>
      <c r="MJZ27" s="156"/>
      <c r="MKA27" s="156"/>
      <c r="MKB27" s="156"/>
      <c r="MKC27" s="156"/>
      <c r="MKD27" s="156"/>
      <c r="MKE27" s="156"/>
      <c r="MKF27" s="156"/>
      <c r="MKG27" s="156"/>
      <c r="MKH27" s="156"/>
      <c r="MKI27" s="156"/>
      <c r="MKJ27" s="156"/>
      <c r="MKK27" s="156"/>
      <c r="MKL27" s="156"/>
      <c r="MKM27" s="156"/>
      <c r="MKN27" s="156"/>
      <c r="MKO27" s="156"/>
      <c r="MKP27" s="156"/>
      <c r="MKQ27" s="156"/>
      <c r="MKR27" s="156"/>
      <c r="MKS27" s="156"/>
      <c r="MKT27" s="156"/>
      <c r="MKU27" s="156"/>
      <c r="MKV27" s="156"/>
      <c r="MKW27" s="156"/>
      <c r="MKX27" s="156"/>
      <c r="MKY27" s="156"/>
      <c r="MKZ27" s="156"/>
      <c r="MLA27" s="156"/>
      <c r="MLB27" s="156"/>
      <c r="MLC27" s="156"/>
      <c r="MLD27" s="156"/>
      <c r="MLE27" s="156"/>
      <c r="MLF27" s="156"/>
      <c r="MLG27" s="156"/>
      <c r="MLH27" s="156"/>
      <c r="MLI27" s="156"/>
      <c r="MLJ27" s="156"/>
      <c r="MLK27" s="156"/>
      <c r="MLL27" s="156"/>
      <c r="MLM27" s="156"/>
      <c r="MLN27" s="156"/>
      <c r="MLO27" s="156"/>
      <c r="MLP27" s="156"/>
      <c r="MLQ27" s="156"/>
      <c r="MLR27" s="156"/>
      <c r="MLS27" s="156"/>
      <c r="MLT27" s="156"/>
      <c r="MLU27" s="156"/>
      <c r="MLV27" s="156"/>
      <c r="MLW27" s="156"/>
      <c r="MLX27" s="156"/>
      <c r="MLY27" s="156"/>
      <c r="MLZ27" s="156"/>
      <c r="MMA27" s="156"/>
      <c r="MMB27" s="156"/>
      <c r="MMC27" s="156"/>
      <c r="MMD27" s="156"/>
      <c r="MME27" s="156"/>
      <c r="MMF27" s="156"/>
      <c r="MMG27" s="156"/>
      <c r="MMH27" s="156"/>
      <c r="MMI27" s="156"/>
      <c r="MMJ27" s="156"/>
      <c r="MMK27" s="156"/>
      <c r="MML27" s="156"/>
      <c r="MMM27" s="156"/>
      <c r="MMN27" s="156"/>
      <c r="MMO27" s="156"/>
      <c r="MMP27" s="156"/>
      <c r="MMQ27" s="156"/>
      <c r="MMR27" s="156"/>
      <c r="MMS27" s="156"/>
      <c r="MMT27" s="156"/>
      <c r="MMU27" s="156"/>
      <c r="MMV27" s="156"/>
      <c r="MMW27" s="156"/>
      <c r="MMX27" s="156"/>
      <c r="MMY27" s="156"/>
      <c r="MMZ27" s="156"/>
      <c r="MNA27" s="156"/>
      <c r="MNB27" s="156"/>
      <c r="MNC27" s="156"/>
      <c r="MND27" s="156"/>
      <c r="MNE27" s="156"/>
      <c r="MNF27" s="156"/>
      <c r="MNG27" s="156"/>
      <c r="MNH27" s="156"/>
      <c r="MNI27" s="156"/>
      <c r="MNJ27" s="156"/>
      <c r="MNK27" s="156"/>
      <c r="MNL27" s="156"/>
      <c r="MNM27" s="156"/>
      <c r="MNN27" s="156"/>
      <c r="MNO27" s="156"/>
      <c r="MNP27" s="156"/>
      <c r="MNQ27" s="156"/>
      <c r="MNR27" s="156"/>
      <c r="MNS27" s="156"/>
      <c r="MNT27" s="156"/>
      <c r="MNU27" s="156"/>
      <c r="MNV27" s="156"/>
      <c r="MNW27" s="156"/>
      <c r="MNX27" s="156"/>
      <c r="MNY27" s="156"/>
      <c r="MNZ27" s="156"/>
      <c r="MOA27" s="156"/>
      <c r="MOB27" s="156"/>
      <c r="MOC27" s="156"/>
      <c r="MOD27" s="156"/>
      <c r="MOE27" s="156"/>
      <c r="MOF27" s="156"/>
      <c r="MOG27" s="156"/>
      <c r="MOH27" s="156"/>
      <c r="MOI27" s="156"/>
      <c r="MOJ27" s="156"/>
      <c r="MOK27" s="156"/>
      <c r="MOL27" s="156"/>
      <c r="MOM27" s="156"/>
      <c r="MON27" s="156"/>
      <c r="MOO27" s="156"/>
      <c r="MOP27" s="156"/>
      <c r="MOQ27" s="156"/>
      <c r="MOR27" s="156"/>
      <c r="MOS27" s="156"/>
      <c r="MOT27" s="156"/>
      <c r="MOU27" s="156"/>
      <c r="MOV27" s="156"/>
      <c r="MOW27" s="156"/>
      <c r="MOX27" s="156"/>
      <c r="MOY27" s="156"/>
      <c r="MOZ27" s="156"/>
      <c r="MPA27" s="156"/>
      <c r="MPB27" s="156"/>
      <c r="MPC27" s="156"/>
      <c r="MPD27" s="156"/>
      <c r="MPE27" s="156"/>
      <c r="MPF27" s="156"/>
      <c r="MPG27" s="156"/>
      <c r="MPH27" s="156"/>
      <c r="MPI27" s="156"/>
      <c r="MPJ27" s="156"/>
      <c r="MPK27" s="156"/>
      <c r="MPL27" s="156"/>
      <c r="MPM27" s="156"/>
      <c r="MPN27" s="156"/>
      <c r="MPO27" s="156"/>
      <c r="MPP27" s="156"/>
      <c r="MPQ27" s="156"/>
      <c r="MPR27" s="156"/>
      <c r="MPS27" s="156"/>
      <c r="MPT27" s="156"/>
      <c r="MPU27" s="156"/>
      <c r="MPV27" s="156"/>
      <c r="MPW27" s="156"/>
      <c r="MPX27" s="156"/>
      <c r="MPY27" s="156"/>
      <c r="MPZ27" s="156"/>
      <c r="MQA27" s="156"/>
      <c r="MQB27" s="156"/>
      <c r="MQC27" s="156"/>
      <c r="MQD27" s="156"/>
      <c r="MQE27" s="156"/>
      <c r="MQF27" s="156"/>
      <c r="MQG27" s="156"/>
      <c r="MQH27" s="156"/>
      <c r="MQI27" s="156"/>
      <c r="MQJ27" s="156"/>
      <c r="MQK27" s="156"/>
      <c r="MQL27" s="156"/>
      <c r="MQM27" s="156"/>
      <c r="MQN27" s="156"/>
      <c r="MQO27" s="156"/>
      <c r="MQP27" s="156"/>
      <c r="MQQ27" s="156"/>
      <c r="MQR27" s="156"/>
      <c r="MQS27" s="156"/>
      <c r="MQT27" s="156"/>
      <c r="MQU27" s="156"/>
      <c r="MQV27" s="156"/>
      <c r="MQW27" s="156"/>
      <c r="MQX27" s="156"/>
      <c r="MQY27" s="156"/>
      <c r="MQZ27" s="156"/>
      <c r="MRA27" s="156"/>
      <c r="MRB27" s="156"/>
      <c r="MRC27" s="156"/>
      <c r="MRD27" s="156"/>
      <c r="MRE27" s="156"/>
      <c r="MRF27" s="156"/>
      <c r="MRG27" s="156"/>
      <c r="MRH27" s="156"/>
      <c r="MRI27" s="156"/>
      <c r="MRJ27" s="156"/>
      <c r="MRK27" s="156"/>
      <c r="MRL27" s="156"/>
      <c r="MRM27" s="156"/>
      <c r="MRN27" s="156"/>
      <c r="MRO27" s="156"/>
      <c r="MRP27" s="156"/>
      <c r="MRQ27" s="156"/>
      <c r="MRR27" s="156"/>
      <c r="MRS27" s="156"/>
      <c r="MRT27" s="156"/>
      <c r="MRU27" s="156"/>
      <c r="MRV27" s="156"/>
      <c r="MRW27" s="156"/>
      <c r="MRX27" s="156"/>
      <c r="MRY27" s="156"/>
      <c r="MRZ27" s="156"/>
      <c r="MSA27" s="156"/>
      <c r="MSB27" s="156"/>
      <c r="MSC27" s="156"/>
      <c r="MSD27" s="156"/>
      <c r="MSE27" s="156"/>
      <c r="MSF27" s="156"/>
      <c r="MSG27" s="156"/>
      <c r="MSH27" s="156"/>
      <c r="MSI27" s="156"/>
      <c r="MSJ27" s="156"/>
      <c r="MSK27" s="156"/>
      <c r="MSL27" s="156"/>
      <c r="MSM27" s="156"/>
      <c r="MSN27" s="156"/>
      <c r="MSO27" s="156"/>
      <c r="MSP27" s="156"/>
      <c r="MSQ27" s="156"/>
      <c r="MSR27" s="156"/>
      <c r="MSS27" s="156"/>
      <c r="MST27" s="156"/>
      <c r="MSU27" s="156"/>
      <c r="MSV27" s="156"/>
      <c r="MSW27" s="156"/>
      <c r="MSX27" s="156"/>
      <c r="MSY27" s="156"/>
      <c r="MSZ27" s="156"/>
      <c r="MTA27" s="156"/>
      <c r="MTB27" s="156"/>
      <c r="MTC27" s="156"/>
      <c r="MTD27" s="156"/>
      <c r="MTE27" s="156"/>
      <c r="MTF27" s="156"/>
      <c r="MTG27" s="156"/>
      <c r="MTH27" s="156"/>
      <c r="MTI27" s="156"/>
      <c r="MTJ27" s="156"/>
      <c r="MTK27" s="156"/>
      <c r="MTL27" s="156"/>
      <c r="MTM27" s="156"/>
      <c r="MTN27" s="156"/>
      <c r="MTO27" s="156"/>
      <c r="MTP27" s="156"/>
      <c r="MTQ27" s="156"/>
      <c r="MTR27" s="156"/>
      <c r="MTS27" s="156"/>
      <c r="MTT27" s="156"/>
      <c r="MTU27" s="156"/>
      <c r="MTV27" s="156"/>
      <c r="MTW27" s="156"/>
      <c r="MTX27" s="156"/>
      <c r="MTY27" s="156"/>
      <c r="MTZ27" s="156"/>
      <c r="MUA27" s="156"/>
      <c r="MUB27" s="156"/>
      <c r="MUC27" s="156"/>
      <c r="MUD27" s="156"/>
      <c r="MUE27" s="156"/>
      <c r="MUF27" s="156"/>
      <c r="MUG27" s="156"/>
      <c r="MUH27" s="156"/>
      <c r="MUI27" s="156"/>
      <c r="MUJ27" s="156"/>
      <c r="MUK27" s="156"/>
      <c r="MUL27" s="156"/>
      <c r="MUM27" s="156"/>
      <c r="MUN27" s="156"/>
      <c r="MUO27" s="156"/>
      <c r="MUP27" s="156"/>
      <c r="MUQ27" s="156"/>
      <c r="MUR27" s="156"/>
      <c r="MUS27" s="156"/>
      <c r="MUT27" s="156"/>
      <c r="MUU27" s="156"/>
      <c r="MUV27" s="156"/>
      <c r="MUW27" s="156"/>
      <c r="MUX27" s="156"/>
      <c r="MUY27" s="156"/>
      <c r="MUZ27" s="156"/>
      <c r="MVA27" s="156"/>
      <c r="MVB27" s="156"/>
      <c r="MVC27" s="156"/>
      <c r="MVD27" s="156"/>
      <c r="MVE27" s="156"/>
      <c r="MVF27" s="156"/>
      <c r="MVG27" s="156"/>
      <c r="MVH27" s="156"/>
      <c r="MVI27" s="156"/>
      <c r="MVJ27" s="156"/>
      <c r="MVK27" s="156"/>
      <c r="MVL27" s="156"/>
      <c r="MVM27" s="156"/>
      <c r="MVN27" s="156"/>
      <c r="MVO27" s="156"/>
      <c r="MVP27" s="156"/>
      <c r="MVQ27" s="156"/>
      <c r="MVR27" s="156"/>
      <c r="MVS27" s="156"/>
      <c r="MVT27" s="156"/>
      <c r="MVU27" s="156"/>
      <c r="MVV27" s="156"/>
      <c r="MVW27" s="156"/>
      <c r="MVX27" s="156"/>
      <c r="MVY27" s="156"/>
      <c r="MVZ27" s="156"/>
      <c r="MWA27" s="156"/>
      <c r="MWB27" s="156"/>
      <c r="MWC27" s="156"/>
      <c r="MWD27" s="156"/>
      <c r="MWE27" s="156"/>
      <c r="MWF27" s="156"/>
      <c r="MWG27" s="156"/>
      <c r="MWH27" s="156"/>
      <c r="MWI27" s="156"/>
      <c r="MWJ27" s="156"/>
      <c r="MWK27" s="156"/>
      <c r="MWL27" s="156"/>
      <c r="MWM27" s="156"/>
      <c r="MWN27" s="156"/>
      <c r="MWO27" s="156"/>
      <c r="MWP27" s="156"/>
      <c r="MWQ27" s="156"/>
      <c r="MWR27" s="156"/>
      <c r="MWS27" s="156"/>
      <c r="MWT27" s="156"/>
      <c r="MWU27" s="156"/>
      <c r="MWV27" s="156"/>
      <c r="MWW27" s="156"/>
      <c r="MWX27" s="156"/>
      <c r="MWY27" s="156"/>
      <c r="MWZ27" s="156"/>
      <c r="MXA27" s="156"/>
      <c r="MXB27" s="156"/>
      <c r="MXC27" s="156"/>
      <c r="MXD27" s="156"/>
      <c r="MXE27" s="156"/>
      <c r="MXF27" s="156"/>
      <c r="MXG27" s="156"/>
      <c r="MXH27" s="156"/>
      <c r="MXI27" s="156"/>
      <c r="MXJ27" s="156"/>
      <c r="MXK27" s="156"/>
      <c r="MXL27" s="156"/>
      <c r="MXM27" s="156"/>
      <c r="MXN27" s="156"/>
      <c r="MXO27" s="156"/>
      <c r="MXP27" s="156"/>
      <c r="MXQ27" s="156"/>
      <c r="MXR27" s="156"/>
      <c r="MXS27" s="156"/>
      <c r="MXT27" s="156"/>
      <c r="MXU27" s="156"/>
      <c r="MXV27" s="156"/>
      <c r="MXW27" s="156"/>
      <c r="MXX27" s="156"/>
      <c r="MXY27" s="156"/>
      <c r="MXZ27" s="156"/>
      <c r="MYA27" s="156"/>
      <c r="MYB27" s="156"/>
      <c r="MYC27" s="156"/>
      <c r="MYD27" s="156"/>
      <c r="MYE27" s="156"/>
      <c r="MYF27" s="156"/>
      <c r="MYG27" s="156"/>
      <c r="MYH27" s="156"/>
      <c r="MYI27" s="156"/>
      <c r="MYJ27" s="156"/>
      <c r="MYK27" s="156"/>
      <c r="MYL27" s="156"/>
      <c r="MYM27" s="156"/>
      <c r="MYN27" s="156"/>
      <c r="MYO27" s="156"/>
      <c r="MYP27" s="156"/>
      <c r="MYQ27" s="156"/>
      <c r="MYR27" s="156"/>
      <c r="MYS27" s="156"/>
      <c r="MYT27" s="156"/>
      <c r="MYU27" s="156"/>
      <c r="MYV27" s="156"/>
      <c r="MYW27" s="156"/>
      <c r="MYX27" s="156"/>
      <c r="MYY27" s="156"/>
      <c r="MYZ27" s="156"/>
      <c r="MZA27" s="156"/>
      <c r="MZB27" s="156"/>
      <c r="MZC27" s="156"/>
      <c r="MZD27" s="156"/>
      <c r="MZE27" s="156"/>
      <c r="MZF27" s="156"/>
      <c r="MZG27" s="156"/>
      <c r="MZH27" s="156"/>
      <c r="MZI27" s="156"/>
      <c r="MZJ27" s="156"/>
      <c r="MZK27" s="156"/>
      <c r="MZL27" s="156"/>
      <c r="MZM27" s="156"/>
      <c r="MZN27" s="156"/>
      <c r="MZO27" s="156"/>
      <c r="MZP27" s="156"/>
      <c r="MZQ27" s="156"/>
      <c r="MZR27" s="156"/>
      <c r="MZS27" s="156"/>
      <c r="MZT27" s="156"/>
      <c r="MZU27" s="156"/>
      <c r="MZV27" s="156"/>
      <c r="MZW27" s="156"/>
      <c r="MZX27" s="156"/>
      <c r="MZY27" s="156"/>
      <c r="MZZ27" s="156"/>
      <c r="NAA27" s="156"/>
      <c r="NAB27" s="156"/>
      <c r="NAC27" s="156"/>
      <c r="NAD27" s="156"/>
      <c r="NAE27" s="156"/>
      <c r="NAF27" s="156"/>
      <c r="NAG27" s="156"/>
      <c r="NAH27" s="156"/>
      <c r="NAI27" s="156"/>
      <c r="NAJ27" s="156"/>
      <c r="NAK27" s="156"/>
      <c r="NAL27" s="156"/>
      <c r="NAM27" s="156"/>
      <c r="NAN27" s="156"/>
      <c r="NAO27" s="156"/>
      <c r="NAP27" s="156"/>
      <c r="NAQ27" s="156"/>
      <c r="NAR27" s="156"/>
      <c r="NAS27" s="156"/>
      <c r="NAT27" s="156"/>
      <c r="NAU27" s="156"/>
      <c r="NAV27" s="156"/>
      <c r="NAW27" s="156"/>
      <c r="NAX27" s="156"/>
      <c r="NAY27" s="156"/>
      <c r="NAZ27" s="156"/>
      <c r="NBA27" s="156"/>
      <c r="NBB27" s="156"/>
      <c r="NBC27" s="156"/>
      <c r="NBD27" s="156"/>
      <c r="NBE27" s="156"/>
      <c r="NBF27" s="156"/>
      <c r="NBG27" s="156"/>
      <c r="NBH27" s="156"/>
      <c r="NBI27" s="156"/>
      <c r="NBJ27" s="156"/>
      <c r="NBK27" s="156"/>
      <c r="NBL27" s="156"/>
      <c r="NBM27" s="156"/>
      <c r="NBN27" s="156"/>
      <c r="NBO27" s="156"/>
      <c r="NBP27" s="156"/>
      <c r="NBQ27" s="156"/>
      <c r="NBR27" s="156"/>
      <c r="NBS27" s="156"/>
      <c r="NBT27" s="156"/>
      <c r="NBU27" s="156"/>
      <c r="NBV27" s="156"/>
      <c r="NBW27" s="156"/>
      <c r="NBX27" s="156"/>
      <c r="NBY27" s="156"/>
      <c r="NBZ27" s="156"/>
      <c r="NCA27" s="156"/>
      <c r="NCB27" s="156"/>
      <c r="NCC27" s="156"/>
      <c r="NCD27" s="156"/>
      <c r="NCE27" s="156"/>
      <c r="NCF27" s="156"/>
      <c r="NCG27" s="156"/>
      <c r="NCH27" s="156"/>
      <c r="NCI27" s="156"/>
      <c r="NCJ27" s="156"/>
      <c r="NCK27" s="156"/>
      <c r="NCL27" s="156"/>
      <c r="NCM27" s="156"/>
      <c r="NCN27" s="156"/>
      <c r="NCO27" s="156"/>
      <c r="NCP27" s="156"/>
      <c r="NCQ27" s="156"/>
      <c r="NCR27" s="156"/>
      <c r="NCS27" s="156"/>
      <c r="NCT27" s="156"/>
      <c r="NCU27" s="156"/>
      <c r="NCV27" s="156"/>
      <c r="NCW27" s="156"/>
      <c r="NCX27" s="156"/>
      <c r="NCY27" s="156"/>
      <c r="NCZ27" s="156"/>
      <c r="NDA27" s="156"/>
      <c r="NDB27" s="156"/>
      <c r="NDC27" s="156"/>
      <c r="NDD27" s="156"/>
      <c r="NDE27" s="156"/>
      <c r="NDF27" s="156"/>
      <c r="NDG27" s="156"/>
      <c r="NDH27" s="156"/>
      <c r="NDI27" s="156"/>
      <c r="NDJ27" s="156"/>
      <c r="NDK27" s="156"/>
      <c r="NDL27" s="156"/>
      <c r="NDM27" s="156"/>
      <c r="NDN27" s="156"/>
      <c r="NDO27" s="156"/>
      <c r="NDP27" s="156"/>
      <c r="NDQ27" s="156"/>
      <c r="NDR27" s="156"/>
      <c r="NDS27" s="156"/>
      <c r="NDT27" s="156"/>
      <c r="NDU27" s="156"/>
      <c r="NDV27" s="156"/>
      <c r="NDW27" s="156"/>
      <c r="NDX27" s="156"/>
      <c r="NDY27" s="156"/>
      <c r="NDZ27" s="156"/>
      <c r="NEA27" s="156"/>
      <c r="NEB27" s="156"/>
      <c r="NEC27" s="156"/>
      <c r="NED27" s="156"/>
      <c r="NEE27" s="156"/>
      <c r="NEF27" s="156"/>
      <c r="NEG27" s="156"/>
      <c r="NEH27" s="156"/>
      <c r="NEI27" s="156"/>
      <c r="NEJ27" s="156"/>
      <c r="NEK27" s="156"/>
      <c r="NEL27" s="156"/>
      <c r="NEM27" s="156"/>
      <c r="NEN27" s="156"/>
      <c r="NEO27" s="156"/>
      <c r="NEP27" s="156"/>
      <c r="NEQ27" s="156"/>
      <c r="NER27" s="156"/>
      <c r="NES27" s="156"/>
      <c r="NET27" s="156"/>
      <c r="NEU27" s="156"/>
      <c r="NEV27" s="156"/>
      <c r="NEW27" s="156"/>
      <c r="NEX27" s="156"/>
      <c r="NEY27" s="156"/>
      <c r="NEZ27" s="156"/>
      <c r="NFA27" s="156"/>
      <c r="NFB27" s="156"/>
      <c r="NFC27" s="156"/>
      <c r="NFD27" s="156"/>
      <c r="NFE27" s="156"/>
      <c r="NFF27" s="156"/>
      <c r="NFG27" s="156"/>
      <c r="NFH27" s="156"/>
      <c r="NFI27" s="156"/>
      <c r="NFJ27" s="156"/>
      <c r="NFK27" s="156"/>
      <c r="NFL27" s="156"/>
      <c r="NFM27" s="156"/>
      <c r="NFN27" s="156"/>
      <c r="NFO27" s="156"/>
      <c r="NFP27" s="156"/>
      <c r="NFQ27" s="156"/>
      <c r="NFR27" s="156"/>
      <c r="NFS27" s="156"/>
      <c r="NFT27" s="156"/>
      <c r="NFU27" s="156"/>
      <c r="NFV27" s="156"/>
      <c r="NFW27" s="156"/>
      <c r="NFX27" s="156"/>
      <c r="NFY27" s="156"/>
      <c r="NFZ27" s="156"/>
      <c r="NGA27" s="156"/>
      <c r="NGB27" s="156"/>
      <c r="NGC27" s="156"/>
      <c r="NGD27" s="156"/>
      <c r="NGE27" s="156"/>
      <c r="NGF27" s="156"/>
      <c r="NGG27" s="156"/>
      <c r="NGH27" s="156"/>
      <c r="NGI27" s="156"/>
      <c r="NGJ27" s="156"/>
      <c r="NGK27" s="156"/>
      <c r="NGL27" s="156"/>
      <c r="NGM27" s="156"/>
      <c r="NGN27" s="156"/>
      <c r="NGO27" s="156"/>
      <c r="NGP27" s="156"/>
      <c r="NGQ27" s="156"/>
      <c r="NGR27" s="156"/>
      <c r="NGS27" s="156"/>
      <c r="NGT27" s="156"/>
      <c r="NGU27" s="156"/>
      <c r="NGV27" s="156"/>
      <c r="NGW27" s="156"/>
      <c r="NGX27" s="156"/>
      <c r="NGY27" s="156"/>
      <c r="NGZ27" s="156"/>
      <c r="NHA27" s="156"/>
      <c r="NHB27" s="156"/>
      <c r="NHC27" s="156"/>
      <c r="NHD27" s="156"/>
      <c r="NHE27" s="156"/>
      <c r="NHF27" s="156"/>
      <c r="NHG27" s="156"/>
      <c r="NHH27" s="156"/>
      <c r="NHI27" s="156"/>
      <c r="NHJ27" s="156"/>
      <c r="NHK27" s="156"/>
      <c r="NHL27" s="156"/>
      <c r="NHM27" s="156"/>
      <c r="NHN27" s="156"/>
      <c r="NHO27" s="156"/>
      <c r="NHP27" s="156"/>
      <c r="NHQ27" s="156"/>
      <c r="NHR27" s="156"/>
      <c r="NHS27" s="156"/>
      <c r="NHT27" s="156"/>
      <c r="NHU27" s="156"/>
      <c r="NHV27" s="156"/>
      <c r="NHW27" s="156"/>
      <c r="NHX27" s="156"/>
      <c r="NHY27" s="156"/>
      <c r="NHZ27" s="156"/>
      <c r="NIA27" s="156"/>
      <c r="NIB27" s="156"/>
      <c r="NIC27" s="156"/>
      <c r="NID27" s="156"/>
      <c r="NIE27" s="156"/>
      <c r="NIF27" s="156"/>
      <c r="NIG27" s="156"/>
      <c r="NIH27" s="156"/>
      <c r="NII27" s="156"/>
      <c r="NIJ27" s="156"/>
      <c r="NIK27" s="156"/>
      <c r="NIL27" s="156"/>
      <c r="NIM27" s="156"/>
      <c r="NIN27" s="156"/>
      <c r="NIO27" s="156"/>
      <c r="NIP27" s="156"/>
      <c r="NIQ27" s="156"/>
      <c r="NIR27" s="156"/>
      <c r="NIS27" s="156"/>
      <c r="NIT27" s="156"/>
      <c r="NIU27" s="156"/>
      <c r="NIV27" s="156"/>
      <c r="NIW27" s="156"/>
      <c r="NIX27" s="156"/>
      <c r="NIY27" s="156"/>
      <c r="NIZ27" s="156"/>
      <c r="NJA27" s="156"/>
      <c r="NJB27" s="156"/>
      <c r="NJC27" s="156"/>
      <c r="NJD27" s="156"/>
      <c r="NJE27" s="156"/>
      <c r="NJF27" s="156"/>
      <c r="NJG27" s="156"/>
      <c r="NJH27" s="156"/>
      <c r="NJI27" s="156"/>
      <c r="NJJ27" s="156"/>
      <c r="NJK27" s="156"/>
      <c r="NJL27" s="156"/>
      <c r="NJM27" s="156"/>
      <c r="NJN27" s="156"/>
      <c r="NJO27" s="156"/>
      <c r="NJP27" s="156"/>
      <c r="NJQ27" s="156"/>
      <c r="NJR27" s="156"/>
      <c r="NJS27" s="156"/>
      <c r="NJT27" s="156"/>
      <c r="NJU27" s="156"/>
      <c r="NJV27" s="156"/>
      <c r="NJW27" s="156"/>
      <c r="NJX27" s="156"/>
      <c r="NJY27" s="156"/>
      <c r="NJZ27" s="156"/>
      <c r="NKA27" s="156"/>
      <c r="NKB27" s="156"/>
      <c r="NKC27" s="156"/>
      <c r="NKD27" s="156"/>
      <c r="NKE27" s="156"/>
      <c r="NKF27" s="156"/>
      <c r="NKG27" s="156"/>
      <c r="NKH27" s="156"/>
      <c r="NKI27" s="156"/>
      <c r="NKJ27" s="156"/>
      <c r="NKK27" s="156"/>
      <c r="NKL27" s="156"/>
      <c r="NKM27" s="156"/>
      <c r="NKN27" s="156"/>
      <c r="NKO27" s="156"/>
      <c r="NKP27" s="156"/>
      <c r="NKQ27" s="156"/>
      <c r="NKR27" s="156"/>
      <c r="NKS27" s="156"/>
      <c r="NKT27" s="156"/>
      <c r="NKU27" s="156"/>
      <c r="NKV27" s="156"/>
      <c r="NKW27" s="156"/>
      <c r="NKX27" s="156"/>
      <c r="NKY27" s="156"/>
      <c r="NKZ27" s="156"/>
      <c r="NLA27" s="156"/>
      <c r="NLB27" s="156"/>
      <c r="NLC27" s="156"/>
      <c r="NLD27" s="156"/>
      <c r="NLE27" s="156"/>
      <c r="NLF27" s="156"/>
      <c r="NLG27" s="156"/>
      <c r="NLH27" s="156"/>
      <c r="NLI27" s="156"/>
      <c r="NLJ27" s="156"/>
      <c r="NLK27" s="156"/>
      <c r="NLL27" s="156"/>
      <c r="NLM27" s="156"/>
      <c r="NLN27" s="156"/>
      <c r="NLO27" s="156"/>
      <c r="NLP27" s="156"/>
      <c r="NLQ27" s="156"/>
      <c r="NLR27" s="156"/>
      <c r="NLS27" s="156"/>
      <c r="NLT27" s="156"/>
      <c r="NLU27" s="156"/>
      <c r="NLV27" s="156"/>
      <c r="NLW27" s="156"/>
      <c r="NLX27" s="156"/>
      <c r="NLY27" s="156"/>
      <c r="NLZ27" s="156"/>
      <c r="NMA27" s="156"/>
      <c r="NMB27" s="156"/>
      <c r="NMC27" s="156"/>
      <c r="NMD27" s="156"/>
      <c r="NME27" s="156"/>
      <c r="NMF27" s="156"/>
      <c r="NMG27" s="156"/>
      <c r="NMH27" s="156"/>
      <c r="NMI27" s="156"/>
      <c r="NMJ27" s="156"/>
      <c r="NMK27" s="156"/>
      <c r="NML27" s="156"/>
      <c r="NMM27" s="156"/>
      <c r="NMN27" s="156"/>
      <c r="NMO27" s="156"/>
      <c r="NMP27" s="156"/>
      <c r="NMQ27" s="156"/>
      <c r="NMR27" s="156"/>
      <c r="NMS27" s="156"/>
      <c r="NMT27" s="156"/>
      <c r="NMU27" s="156"/>
      <c r="NMV27" s="156"/>
      <c r="NMW27" s="156"/>
      <c r="NMX27" s="156"/>
      <c r="NMY27" s="156"/>
      <c r="NMZ27" s="156"/>
      <c r="NNA27" s="156"/>
      <c r="NNB27" s="156"/>
      <c r="NNC27" s="156"/>
      <c r="NND27" s="156"/>
      <c r="NNE27" s="156"/>
      <c r="NNF27" s="156"/>
      <c r="NNG27" s="156"/>
      <c r="NNH27" s="156"/>
      <c r="NNI27" s="156"/>
      <c r="NNJ27" s="156"/>
      <c r="NNK27" s="156"/>
      <c r="NNL27" s="156"/>
      <c r="NNM27" s="156"/>
      <c r="NNN27" s="156"/>
      <c r="NNO27" s="156"/>
      <c r="NNP27" s="156"/>
      <c r="NNQ27" s="156"/>
      <c r="NNR27" s="156"/>
      <c r="NNS27" s="156"/>
      <c r="NNT27" s="156"/>
      <c r="NNU27" s="156"/>
      <c r="NNV27" s="156"/>
      <c r="NNW27" s="156"/>
      <c r="NNX27" s="156"/>
      <c r="NNY27" s="156"/>
      <c r="NNZ27" s="156"/>
      <c r="NOA27" s="156"/>
      <c r="NOB27" s="156"/>
      <c r="NOC27" s="156"/>
      <c r="NOD27" s="156"/>
      <c r="NOE27" s="156"/>
      <c r="NOF27" s="156"/>
      <c r="NOG27" s="156"/>
      <c r="NOH27" s="156"/>
      <c r="NOI27" s="156"/>
      <c r="NOJ27" s="156"/>
      <c r="NOK27" s="156"/>
      <c r="NOL27" s="156"/>
      <c r="NOM27" s="156"/>
      <c r="NON27" s="156"/>
      <c r="NOO27" s="156"/>
      <c r="NOP27" s="156"/>
      <c r="NOQ27" s="156"/>
      <c r="NOR27" s="156"/>
      <c r="NOS27" s="156"/>
      <c r="NOT27" s="156"/>
      <c r="NOU27" s="156"/>
      <c r="NOV27" s="156"/>
      <c r="NOW27" s="156"/>
      <c r="NOX27" s="156"/>
      <c r="NOY27" s="156"/>
      <c r="NOZ27" s="156"/>
      <c r="NPA27" s="156"/>
      <c r="NPB27" s="156"/>
      <c r="NPC27" s="156"/>
      <c r="NPD27" s="156"/>
      <c r="NPE27" s="156"/>
      <c r="NPF27" s="156"/>
      <c r="NPG27" s="156"/>
      <c r="NPH27" s="156"/>
      <c r="NPI27" s="156"/>
      <c r="NPJ27" s="156"/>
      <c r="NPK27" s="156"/>
      <c r="NPL27" s="156"/>
      <c r="NPM27" s="156"/>
      <c r="NPN27" s="156"/>
      <c r="NPO27" s="156"/>
      <c r="NPP27" s="156"/>
      <c r="NPQ27" s="156"/>
      <c r="NPR27" s="156"/>
      <c r="NPS27" s="156"/>
      <c r="NPT27" s="156"/>
      <c r="NPU27" s="156"/>
      <c r="NPV27" s="156"/>
      <c r="NPW27" s="156"/>
      <c r="NPX27" s="156"/>
      <c r="NPY27" s="156"/>
      <c r="NPZ27" s="156"/>
      <c r="NQA27" s="156"/>
      <c r="NQB27" s="156"/>
      <c r="NQC27" s="156"/>
      <c r="NQD27" s="156"/>
      <c r="NQE27" s="156"/>
      <c r="NQF27" s="156"/>
      <c r="NQG27" s="156"/>
      <c r="NQH27" s="156"/>
      <c r="NQI27" s="156"/>
      <c r="NQJ27" s="156"/>
      <c r="NQK27" s="156"/>
      <c r="NQL27" s="156"/>
      <c r="NQM27" s="156"/>
      <c r="NQN27" s="156"/>
      <c r="NQO27" s="156"/>
      <c r="NQP27" s="156"/>
      <c r="NQQ27" s="156"/>
      <c r="NQR27" s="156"/>
      <c r="NQS27" s="156"/>
      <c r="NQT27" s="156"/>
      <c r="NQU27" s="156"/>
      <c r="NQV27" s="156"/>
      <c r="NQW27" s="156"/>
      <c r="NQX27" s="156"/>
      <c r="NQY27" s="156"/>
      <c r="NQZ27" s="156"/>
      <c r="NRA27" s="156"/>
      <c r="NRB27" s="156"/>
      <c r="NRC27" s="156"/>
      <c r="NRD27" s="156"/>
      <c r="NRE27" s="156"/>
      <c r="NRF27" s="156"/>
      <c r="NRG27" s="156"/>
      <c r="NRH27" s="156"/>
      <c r="NRI27" s="156"/>
      <c r="NRJ27" s="156"/>
      <c r="NRK27" s="156"/>
      <c r="NRL27" s="156"/>
      <c r="NRM27" s="156"/>
      <c r="NRN27" s="156"/>
      <c r="NRO27" s="156"/>
      <c r="NRP27" s="156"/>
      <c r="NRQ27" s="156"/>
      <c r="NRR27" s="156"/>
      <c r="NRS27" s="156"/>
      <c r="NRT27" s="156"/>
      <c r="NRU27" s="156"/>
      <c r="NRV27" s="156"/>
      <c r="NRW27" s="156"/>
      <c r="NRX27" s="156"/>
      <c r="NRY27" s="156"/>
      <c r="NRZ27" s="156"/>
      <c r="NSA27" s="156"/>
      <c r="NSB27" s="156"/>
      <c r="NSC27" s="156"/>
      <c r="NSD27" s="156"/>
      <c r="NSE27" s="156"/>
      <c r="NSF27" s="156"/>
      <c r="NSG27" s="156"/>
      <c r="NSH27" s="156"/>
      <c r="NSI27" s="156"/>
      <c r="NSJ27" s="156"/>
      <c r="NSK27" s="156"/>
      <c r="NSL27" s="156"/>
      <c r="NSM27" s="156"/>
      <c r="NSN27" s="156"/>
      <c r="NSO27" s="156"/>
      <c r="NSP27" s="156"/>
      <c r="NSQ27" s="156"/>
      <c r="NSR27" s="156"/>
      <c r="NSS27" s="156"/>
      <c r="NST27" s="156"/>
      <c r="NSU27" s="156"/>
      <c r="NSV27" s="156"/>
      <c r="NSW27" s="156"/>
      <c r="NSX27" s="156"/>
      <c r="NSY27" s="156"/>
      <c r="NSZ27" s="156"/>
      <c r="NTA27" s="156"/>
      <c r="NTB27" s="156"/>
      <c r="NTC27" s="156"/>
      <c r="NTD27" s="156"/>
      <c r="NTE27" s="156"/>
      <c r="NTF27" s="156"/>
      <c r="NTG27" s="156"/>
      <c r="NTH27" s="156"/>
      <c r="NTI27" s="156"/>
      <c r="NTJ27" s="156"/>
      <c r="NTK27" s="156"/>
      <c r="NTL27" s="156"/>
      <c r="NTM27" s="156"/>
      <c r="NTN27" s="156"/>
      <c r="NTO27" s="156"/>
      <c r="NTP27" s="156"/>
      <c r="NTQ27" s="156"/>
      <c r="NTR27" s="156"/>
      <c r="NTS27" s="156"/>
      <c r="NTT27" s="156"/>
      <c r="NTU27" s="156"/>
      <c r="NTV27" s="156"/>
      <c r="NTW27" s="156"/>
      <c r="NTX27" s="156"/>
      <c r="NTY27" s="156"/>
      <c r="NTZ27" s="156"/>
      <c r="NUA27" s="156"/>
      <c r="NUB27" s="156"/>
      <c r="NUC27" s="156"/>
      <c r="NUD27" s="156"/>
      <c r="NUE27" s="156"/>
      <c r="NUF27" s="156"/>
      <c r="NUG27" s="156"/>
      <c r="NUH27" s="156"/>
      <c r="NUI27" s="156"/>
      <c r="NUJ27" s="156"/>
      <c r="NUK27" s="156"/>
      <c r="NUL27" s="156"/>
      <c r="NUM27" s="156"/>
      <c r="NUN27" s="156"/>
      <c r="NUO27" s="156"/>
      <c r="NUP27" s="156"/>
      <c r="NUQ27" s="156"/>
      <c r="NUR27" s="156"/>
      <c r="NUS27" s="156"/>
      <c r="NUT27" s="156"/>
      <c r="NUU27" s="156"/>
      <c r="NUV27" s="156"/>
      <c r="NUW27" s="156"/>
      <c r="NUX27" s="156"/>
      <c r="NUY27" s="156"/>
      <c r="NUZ27" s="156"/>
      <c r="NVA27" s="156"/>
      <c r="NVB27" s="156"/>
      <c r="NVC27" s="156"/>
      <c r="NVD27" s="156"/>
      <c r="NVE27" s="156"/>
      <c r="NVF27" s="156"/>
      <c r="NVG27" s="156"/>
      <c r="NVH27" s="156"/>
      <c r="NVI27" s="156"/>
      <c r="NVJ27" s="156"/>
      <c r="NVK27" s="156"/>
      <c r="NVL27" s="156"/>
      <c r="NVM27" s="156"/>
      <c r="NVN27" s="156"/>
      <c r="NVO27" s="156"/>
      <c r="NVP27" s="156"/>
      <c r="NVQ27" s="156"/>
      <c r="NVR27" s="156"/>
      <c r="NVS27" s="156"/>
      <c r="NVT27" s="156"/>
      <c r="NVU27" s="156"/>
      <c r="NVV27" s="156"/>
      <c r="NVW27" s="156"/>
      <c r="NVX27" s="156"/>
      <c r="NVY27" s="156"/>
      <c r="NVZ27" s="156"/>
      <c r="NWA27" s="156"/>
      <c r="NWB27" s="156"/>
      <c r="NWC27" s="156"/>
      <c r="NWD27" s="156"/>
      <c r="NWE27" s="156"/>
      <c r="NWF27" s="156"/>
      <c r="NWG27" s="156"/>
      <c r="NWH27" s="156"/>
      <c r="NWI27" s="156"/>
      <c r="NWJ27" s="156"/>
      <c r="NWK27" s="156"/>
      <c r="NWL27" s="156"/>
      <c r="NWM27" s="156"/>
      <c r="NWN27" s="156"/>
      <c r="NWO27" s="156"/>
      <c r="NWP27" s="156"/>
      <c r="NWQ27" s="156"/>
      <c r="NWR27" s="156"/>
      <c r="NWS27" s="156"/>
      <c r="NWT27" s="156"/>
      <c r="NWU27" s="156"/>
      <c r="NWV27" s="156"/>
      <c r="NWW27" s="156"/>
      <c r="NWX27" s="156"/>
      <c r="NWY27" s="156"/>
      <c r="NWZ27" s="156"/>
      <c r="NXA27" s="156"/>
      <c r="NXB27" s="156"/>
      <c r="NXC27" s="156"/>
      <c r="NXD27" s="156"/>
      <c r="NXE27" s="156"/>
      <c r="NXF27" s="156"/>
      <c r="NXG27" s="156"/>
      <c r="NXH27" s="156"/>
      <c r="NXI27" s="156"/>
      <c r="NXJ27" s="156"/>
      <c r="NXK27" s="156"/>
      <c r="NXL27" s="156"/>
      <c r="NXM27" s="156"/>
      <c r="NXN27" s="156"/>
      <c r="NXO27" s="156"/>
      <c r="NXP27" s="156"/>
      <c r="NXQ27" s="156"/>
      <c r="NXR27" s="156"/>
      <c r="NXS27" s="156"/>
      <c r="NXT27" s="156"/>
      <c r="NXU27" s="156"/>
      <c r="NXV27" s="156"/>
      <c r="NXW27" s="156"/>
      <c r="NXX27" s="156"/>
      <c r="NXY27" s="156"/>
      <c r="NXZ27" s="156"/>
      <c r="NYA27" s="156"/>
      <c r="NYB27" s="156"/>
      <c r="NYC27" s="156"/>
      <c r="NYD27" s="156"/>
      <c r="NYE27" s="156"/>
      <c r="NYF27" s="156"/>
      <c r="NYG27" s="156"/>
      <c r="NYH27" s="156"/>
      <c r="NYI27" s="156"/>
      <c r="NYJ27" s="156"/>
      <c r="NYK27" s="156"/>
      <c r="NYL27" s="156"/>
      <c r="NYM27" s="156"/>
      <c r="NYN27" s="156"/>
      <c r="NYO27" s="156"/>
      <c r="NYP27" s="156"/>
      <c r="NYQ27" s="156"/>
      <c r="NYR27" s="156"/>
      <c r="NYS27" s="156"/>
      <c r="NYT27" s="156"/>
      <c r="NYU27" s="156"/>
      <c r="NYV27" s="156"/>
      <c r="NYW27" s="156"/>
      <c r="NYX27" s="156"/>
      <c r="NYY27" s="156"/>
      <c r="NYZ27" s="156"/>
      <c r="NZA27" s="156"/>
      <c r="NZB27" s="156"/>
      <c r="NZC27" s="156"/>
      <c r="NZD27" s="156"/>
      <c r="NZE27" s="156"/>
      <c r="NZF27" s="156"/>
      <c r="NZG27" s="156"/>
      <c r="NZH27" s="156"/>
      <c r="NZI27" s="156"/>
      <c r="NZJ27" s="156"/>
      <c r="NZK27" s="156"/>
      <c r="NZL27" s="156"/>
      <c r="NZM27" s="156"/>
      <c r="NZN27" s="156"/>
      <c r="NZO27" s="156"/>
      <c r="NZP27" s="156"/>
      <c r="NZQ27" s="156"/>
      <c r="NZR27" s="156"/>
      <c r="NZS27" s="156"/>
      <c r="NZT27" s="156"/>
      <c r="NZU27" s="156"/>
      <c r="NZV27" s="156"/>
      <c r="NZW27" s="156"/>
      <c r="NZX27" s="156"/>
      <c r="NZY27" s="156"/>
      <c r="NZZ27" s="156"/>
      <c r="OAA27" s="156"/>
      <c r="OAB27" s="156"/>
      <c r="OAC27" s="156"/>
      <c r="OAD27" s="156"/>
      <c r="OAE27" s="156"/>
      <c r="OAF27" s="156"/>
      <c r="OAG27" s="156"/>
      <c r="OAH27" s="156"/>
      <c r="OAI27" s="156"/>
      <c r="OAJ27" s="156"/>
      <c r="OAK27" s="156"/>
      <c r="OAL27" s="156"/>
      <c r="OAM27" s="156"/>
      <c r="OAN27" s="156"/>
      <c r="OAO27" s="156"/>
      <c r="OAP27" s="156"/>
      <c r="OAQ27" s="156"/>
      <c r="OAR27" s="156"/>
      <c r="OAS27" s="156"/>
      <c r="OAT27" s="156"/>
      <c r="OAU27" s="156"/>
      <c r="OAV27" s="156"/>
      <c r="OAW27" s="156"/>
      <c r="OAX27" s="156"/>
      <c r="OAY27" s="156"/>
      <c r="OAZ27" s="156"/>
      <c r="OBA27" s="156"/>
      <c r="OBB27" s="156"/>
      <c r="OBC27" s="156"/>
      <c r="OBD27" s="156"/>
      <c r="OBE27" s="156"/>
      <c r="OBF27" s="156"/>
      <c r="OBG27" s="156"/>
      <c r="OBH27" s="156"/>
      <c r="OBI27" s="156"/>
      <c r="OBJ27" s="156"/>
      <c r="OBK27" s="156"/>
      <c r="OBL27" s="156"/>
      <c r="OBM27" s="156"/>
      <c r="OBN27" s="156"/>
      <c r="OBO27" s="156"/>
      <c r="OBP27" s="156"/>
      <c r="OBQ27" s="156"/>
      <c r="OBR27" s="156"/>
      <c r="OBS27" s="156"/>
      <c r="OBT27" s="156"/>
      <c r="OBU27" s="156"/>
      <c r="OBV27" s="156"/>
      <c r="OBW27" s="156"/>
      <c r="OBX27" s="156"/>
      <c r="OBY27" s="156"/>
      <c r="OBZ27" s="156"/>
      <c r="OCA27" s="156"/>
      <c r="OCB27" s="156"/>
      <c r="OCC27" s="156"/>
      <c r="OCD27" s="156"/>
      <c r="OCE27" s="156"/>
      <c r="OCF27" s="156"/>
      <c r="OCG27" s="156"/>
      <c r="OCH27" s="156"/>
      <c r="OCI27" s="156"/>
      <c r="OCJ27" s="156"/>
      <c r="OCK27" s="156"/>
      <c r="OCL27" s="156"/>
      <c r="OCM27" s="156"/>
      <c r="OCN27" s="156"/>
      <c r="OCO27" s="156"/>
      <c r="OCP27" s="156"/>
      <c r="OCQ27" s="156"/>
      <c r="OCR27" s="156"/>
      <c r="OCS27" s="156"/>
      <c r="OCT27" s="156"/>
      <c r="OCU27" s="156"/>
      <c r="OCV27" s="156"/>
      <c r="OCW27" s="156"/>
      <c r="OCX27" s="156"/>
      <c r="OCY27" s="156"/>
      <c r="OCZ27" s="156"/>
      <c r="ODA27" s="156"/>
      <c r="ODB27" s="156"/>
      <c r="ODC27" s="156"/>
      <c r="ODD27" s="156"/>
      <c r="ODE27" s="156"/>
      <c r="ODF27" s="156"/>
      <c r="ODG27" s="156"/>
      <c r="ODH27" s="156"/>
      <c r="ODI27" s="156"/>
      <c r="ODJ27" s="156"/>
      <c r="ODK27" s="156"/>
      <c r="ODL27" s="156"/>
      <c r="ODM27" s="156"/>
      <c r="ODN27" s="156"/>
      <c r="ODO27" s="156"/>
      <c r="ODP27" s="156"/>
      <c r="ODQ27" s="156"/>
      <c r="ODR27" s="156"/>
      <c r="ODS27" s="156"/>
      <c r="ODT27" s="156"/>
      <c r="ODU27" s="156"/>
      <c r="ODV27" s="156"/>
      <c r="ODW27" s="156"/>
      <c r="ODX27" s="156"/>
      <c r="ODY27" s="156"/>
      <c r="ODZ27" s="156"/>
      <c r="OEA27" s="156"/>
      <c r="OEB27" s="156"/>
      <c r="OEC27" s="156"/>
      <c r="OED27" s="156"/>
      <c r="OEE27" s="156"/>
      <c r="OEF27" s="156"/>
      <c r="OEG27" s="156"/>
      <c r="OEH27" s="156"/>
      <c r="OEI27" s="156"/>
      <c r="OEJ27" s="156"/>
      <c r="OEK27" s="156"/>
      <c r="OEL27" s="156"/>
      <c r="OEM27" s="156"/>
      <c r="OEN27" s="156"/>
      <c r="OEO27" s="156"/>
      <c r="OEP27" s="156"/>
      <c r="OEQ27" s="156"/>
      <c r="OER27" s="156"/>
      <c r="OES27" s="156"/>
      <c r="OET27" s="156"/>
      <c r="OEU27" s="156"/>
      <c r="OEV27" s="156"/>
      <c r="OEW27" s="156"/>
      <c r="OEX27" s="156"/>
      <c r="OEY27" s="156"/>
      <c r="OEZ27" s="156"/>
      <c r="OFA27" s="156"/>
      <c r="OFB27" s="156"/>
      <c r="OFC27" s="156"/>
      <c r="OFD27" s="156"/>
      <c r="OFE27" s="156"/>
      <c r="OFF27" s="156"/>
      <c r="OFG27" s="156"/>
      <c r="OFH27" s="156"/>
      <c r="OFI27" s="156"/>
      <c r="OFJ27" s="156"/>
      <c r="OFK27" s="156"/>
      <c r="OFL27" s="156"/>
      <c r="OFM27" s="156"/>
      <c r="OFN27" s="156"/>
      <c r="OFO27" s="156"/>
      <c r="OFP27" s="156"/>
      <c r="OFQ27" s="156"/>
      <c r="OFR27" s="156"/>
      <c r="OFS27" s="156"/>
      <c r="OFT27" s="156"/>
      <c r="OFU27" s="156"/>
      <c r="OFV27" s="156"/>
      <c r="OFW27" s="156"/>
      <c r="OFX27" s="156"/>
      <c r="OFY27" s="156"/>
      <c r="OFZ27" s="156"/>
      <c r="OGA27" s="156"/>
      <c r="OGB27" s="156"/>
      <c r="OGC27" s="156"/>
      <c r="OGD27" s="156"/>
      <c r="OGE27" s="156"/>
      <c r="OGF27" s="156"/>
      <c r="OGG27" s="156"/>
      <c r="OGH27" s="156"/>
      <c r="OGI27" s="156"/>
      <c r="OGJ27" s="156"/>
      <c r="OGK27" s="156"/>
      <c r="OGL27" s="156"/>
      <c r="OGM27" s="156"/>
      <c r="OGN27" s="156"/>
      <c r="OGO27" s="156"/>
      <c r="OGP27" s="156"/>
      <c r="OGQ27" s="156"/>
      <c r="OGR27" s="156"/>
      <c r="OGS27" s="156"/>
      <c r="OGT27" s="156"/>
      <c r="OGU27" s="156"/>
      <c r="OGV27" s="156"/>
      <c r="OGW27" s="156"/>
      <c r="OGX27" s="156"/>
      <c r="OGY27" s="156"/>
      <c r="OGZ27" s="156"/>
      <c r="OHA27" s="156"/>
      <c r="OHB27" s="156"/>
      <c r="OHC27" s="156"/>
      <c r="OHD27" s="156"/>
      <c r="OHE27" s="156"/>
      <c r="OHF27" s="156"/>
      <c r="OHG27" s="156"/>
      <c r="OHH27" s="156"/>
      <c r="OHI27" s="156"/>
      <c r="OHJ27" s="156"/>
      <c r="OHK27" s="156"/>
      <c r="OHL27" s="156"/>
      <c r="OHM27" s="156"/>
      <c r="OHN27" s="156"/>
      <c r="OHO27" s="156"/>
      <c r="OHP27" s="156"/>
      <c r="OHQ27" s="156"/>
      <c r="OHR27" s="156"/>
      <c r="OHS27" s="156"/>
      <c r="OHT27" s="156"/>
      <c r="OHU27" s="156"/>
      <c r="OHV27" s="156"/>
      <c r="OHW27" s="156"/>
      <c r="OHX27" s="156"/>
      <c r="OHY27" s="156"/>
      <c r="OHZ27" s="156"/>
      <c r="OIA27" s="156"/>
      <c r="OIB27" s="156"/>
      <c r="OIC27" s="156"/>
      <c r="OID27" s="156"/>
      <c r="OIE27" s="156"/>
      <c r="OIF27" s="156"/>
      <c r="OIG27" s="156"/>
      <c r="OIH27" s="156"/>
      <c r="OII27" s="156"/>
      <c r="OIJ27" s="156"/>
      <c r="OIK27" s="156"/>
      <c r="OIL27" s="156"/>
      <c r="OIM27" s="156"/>
      <c r="OIN27" s="156"/>
      <c r="OIO27" s="156"/>
      <c r="OIP27" s="156"/>
      <c r="OIQ27" s="156"/>
      <c r="OIR27" s="156"/>
      <c r="OIS27" s="156"/>
      <c r="OIT27" s="156"/>
      <c r="OIU27" s="156"/>
      <c r="OIV27" s="156"/>
      <c r="OIW27" s="156"/>
      <c r="OIX27" s="156"/>
      <c r="OIY27" s="156"/>
      <c r="OIZ27" s="156"/>
      <c r="OJA27" s="156"/>
      <c r="OJB27" s="156"/>
      <c r="OJC27" s="156"/>
      <c r="OJD27" s="156"/>
      <c r="OJE27" s="156"/>
      <c r="OJF27" s="156"/>
      <c r="OJG27" s="156"/>
      <c r="OJH27" s="156"/>
      <c r="OJI27" s="156"/>
      <c r="OJJ27" s="156"/>
      <c r="OJK27" s="156"/>
      <c r="OJL27" s="156"/>
      <c r="OJM27" s="156"/>
      <c r="OJN27" s="156"/>
      <c r="OJO27" s="156"/>
      <c r="OJP27" s="156"/>
      <c r="OJQ27" s="156"/>
      <c r="OJR27" s="156"/>
      <c r="OJS27" s="156"/>
      <c r="OJT27" s="156"/>
      <c r="OJU27" s="156"/>
      <c r="OJV27" s="156"/>
      <c r="OJW27" s="156"/>
      <c r="OJX27" s="156"/>
      <c r="OJY27" s="156"/>
      <c r="OJZ27" s="156"/>
      <c r="OKA27" s="156"/>
      <c r="OKB27" s="156"/>
      <c r="OKC27" s="156"/>
      <c r="OKD27" s="156"/>
      <c r="OKE27" s="156"/>
      <c r="OKF27" s="156"/>
      <c r="OKG27" s="156"/>
      <c r="OKH27" s="156"/>
      <c r="OKI27" s="156"/>
      <c r="OKJ27" s="156"/>
      <c r="OKK27" s="156"/>
      <c r="OKL27" s="156"/>
      <c r="OKM27" s="156"/>
      <c r="OKN27" s="156"/>
      <c r="OKO27" s="156"/>
      <c r="OKP27" s="156"/>
      <c r="OKQ27" s="156"/>
      <c r="OKR27" s="156"/>
      <c r="OKS27" s="156"/>
      <c r="OKT27" s="156"/>
      <c r="OKU27" s="156"/>
      <c r="OKV27" s="156"/>
      <c r="OKW27" s="156"/>
      <c r="OKX27" s="156"/>
      <c r="OKY27" s="156"/>
      <c r="OKZ27" s="156"/>
      <c r="OLA27" s="156"/>
      <c r="OLB27" s="156"/>
      <c r="OLC27" s="156"/>
      <c r="OLD27" s="156"/>
      <c r="OLE27" s="156"/>
      <c r="OLF27" s="156"/>
      <c r="OLG27" s="156"/>
      <c r="OLH27" s="156"/>
      <c r="OLI27" s="156"/>
      <c r="OLJ27" s="156"/>
      <c r="OLK27" s="156"/>
      <c r="OLL27" s="156"/>
      <c r="OLM27" s="156"/>
      <c r="OLN27" s="156"/>
      <c r="OLO27" s="156"/>
      <c r="OLP27" s="156"/>
      <c r="OLQ27" s="156"/>
      <c r="OLR27" s="156"/>
      <c r="OLS27" s="156"/>
      <c r="OLT27" s="156"/>
      <c r="OLU27" s="156"/>
      <c r="OLV27" s="156"/>
      <c r="OLW27" s="156"/>
      <c r="OLX27" s="156"/>
      <c r="OLY27" s="156"/>
      <c r="OLZ27" s="156"/>
      <c r="OMA27" s="156"/>
      <c r="OMB27" s="156"/>
      <c r="OMC27" s="156"/>
      <c r="OMD27" s="156"/>
      <c r="OME27" s="156"/>
      <c r="OMF27" s="156"/>
      <c r="OMG27" s="156"/>
      <c r="OMH27" s="156"/>
      <c r="OMI27" s="156"/>
      <c r="OMJ27" s="156"/>
      <c r="OMK27" s="156"/>
      <c r="OML27" s="156"/>
      <c r="OMM27" s="156"/>
      <c r="OMN27" s="156"/>
      <c r="OMO27" s="156"/>
      <c r="OMP27" s="156"/>
      <c r="OMQ27" s="156"/>
      <c r="OMR27" s="156"/>
      <c r="OMS27" s="156"/>
      <c r="OMT27" s="156"/>
      <c r="OMU27" s="156"/>
      <c r="OMV27" s="156"/>
      <c r="OMW27" s="156"/>
      <c r="OMX27" s="156"/>
      <c r="OMY27" s="156"/>
      <c r="OMZ27" s="156"/>
      <c r="ONA27" s="156"/>
      <c r="ONB27" s="156"/>
      <c r="ONC27" s="156"/>
      <c r="OND27" s="156"/>
      <c r="ONE27" s="156"/>
      <c r="ONF27" s="156"/>
      <c r="ONG27" s="156"/>
      <c r="ONH27" s="156"/>
      <c r="ONI27" s="156"/>
      <c r="ONJ27" s="156"/>
      <c r="ONK27" s="156"/>
      <c r="ONL27" s="156"/>
      <c r="ONM27" s="156"/>
      <c r="ONN27" s="156"/>
      <c r="ONO27" s="156"/>
      <c r="ONP27" s="156"/>
      <c r="ONQ27" s="156"/>
      <c r="ONR27" s="156"/>
      <c r="ONS27" s="156"/>
      <c r="ONT27" s="156"/>
      <c r="ONU27" s="156"/>
      <c r="ONV27" s="156"/>
      <c r="ONW27" s="156"/>
      <c r="ONX27" s="156"/>
      <c r="ONY27" s="156"/>
      <c r="ONZ27" s="156"/>
      <c r="OOA27" s="156"/>
      <c r="OOB27" s="156"/>
      <c r="OOC27" s="156"/>
      <c r="OOD27" s="156"/>
      <c r="OOE27" s="156"/>
      <c r="OOF27" s="156"/>
      <c r="OOG27" s="156"/>
      <c r="OOH27" s="156"/>
      <c r="OOI27" s="156"/>
      <c r="OOJ27" s="156"/>
      <c r="OOK27" s="156"/>
      <c r="OOL27" s="156"/>
      <c r="OOM27" s="156"/>
      <c r="OON27" s="156"/>
      <c r="OOO27" s="156"/>
      <c r="OOP27" s="156"/>
      <c r="OOQ27" s="156"/>
      <c r="OOR27" s="156"/>
      <c r="OOS27" s="156"/>
      <c r="OOT27" s="156"/>
      <c r="OOU27" s="156"/>
      <c r="OOV27" s="156"/>
      <c r="OOW27" s="156"/>
      <c r="OOX27" s="156"/>
      <c r="OOY27" s="156"/>
      <c r="OOZ27" s="156"/>
      <c r="OPA27" s="156"/>
      <c r="OPB27" s="156"/>
      <c r="OPC27" s="156"/>
      <c r="OPD27" s="156"/>
      <c r="OPE27" s="156"/>
      <c r="OPF27" s="156"/>
      <c r="OPG27" s="156"/>
      <c r="OPH27" s="156"/>
      <c r="OPI27" s="156"/>
      <c r="OPJ27" s="156"/>
      <c r="OPK27" s="156"/>
      <c r="OPL27" s="156"/>
      <c r="OPM27" s="156"/>
      <c r="OPN27" s="156"/>
      <c r="OPO27" s="156"/>
      <c r="OPP27" s="156"/>
      <c r="OPQ27" s="156"/>
      <c r="OPR27" s="156"/>
      <c r="OPS27" s="156"/>
      <c r="OPT27" s="156"/>
      <c r="OPU27" s="156"/>
      <c r="OPV27" s="156"/>
      <c r="OPW27" s="156"/>
      <c r="OPX27" s="156"/>
      <c r="OPY27" s="156"/>
      <c r="OPZ27" s="156"/>
      <c r="OQA27" s="156"/>
      <c r="OQB27" s="156"/>
      <c r="OQC27" s="156"/>
      <c r="OQD27" s="156"/>
      <c r="OQE27" s="156"/>
      <c r="OQF27" s="156"/>
      <c r="OQG27" s="156"/>
      <c r="OQH27" s="156"/>
      <c r="OQI27" s="156"/>
      <c r="OQJ27" s="156"/>
      <c r="OQK27" s="156"/>
      <c r="OQL27" s="156"/>
      <c r="OQM27" s="156"/>
      <c r="OQN27" s="156"/>
      <c r="OQO27" s="156"/>
      <c r="OQP27" s="156"/>
      <c r="OQQ27" s="156"/>
      <c r="OQR27" s="156"/>
      <c r="OQS27" s="156"/>
      <c r="OQT27" s="156"/>
      <c r="OQU27" s="156"/>
      <c r="OQV27" s="156"/>
      <c r="OQW27" s="156"/>
      <c r="OQX27" s="156"/>
      <c r="OQY27" s="156"/>
      <c r="OQZ27" s="156"/>
      <c r="ORA27" s="156"/>
      <c r="ORB27" s="156"/>
      <c r="ORC27" s="156"/>
      <c r="ORD27" s="156"/>
      <c r="ORE27" s="156"/>
      <c r="ORF27" s="156"/>
      <c r="ORG27" s="156"/>
      <c r="ORH27" s="156"/>
      <c r="ORI27" s="156"/>
      <c r="ORJ27" s="156"/>
      <c r="ORK27" s="156"/>
      <c r="ORL27" s="156"/>
      <c r="ORM27" s="156"/>
      <c r="ORN27" s="156"/>
      <c r="ORO27" s="156"/>
      <c r="ORP27" s="156"/>
      <c r="ORQ27" s="156"/>
      <c r="ORR27" s="156"/>
      <c r="ORS27" s="156"/>
      <c r="ORT27" s="156"/>
      <c r="ORU27" s="156"/>
      <c r="ORV27" s="156"/>
      <c r="ORW27" s="156"/>
      <c r="ORX27" s="156"/>
      <c r="ORY27" s="156"/>
      <c r="ORZ27" s="156"/>
      <c r="OSA27" s="156"/>
      <c r="OSB27" s="156"/>
      <c r="OSC27" s="156"/>
      <c r="OSD27" s="156"/>
      <c r="OSE27" s="156"/>
      <c r="OSF27" s="156"/>
      <c r="OSG27" s="156"/>
      <c r="OSH27" s="156"/>
      <c r="OSI27" s="156"/>
      <c r="OSJ27" s="156"/>
      <c r="OSK27" s="156"/>
      <c r="OSL27" s="156"/>
      <c r="OSM27" s="156"/>
      <c r="OSN27" s="156"/>
      <c r="OSO27" s="156"/>
      <c r="OSP27" s="156"/>
      <c r="OSQ27" s="156"/>
      <c r="OSR27" s="156"/>
      <c r="OSS27" s="156"/>
      <c r="OST27" s="156"/>
      <c r="OSU27" s="156"/>
      <c r="OSV27" s="156"/>
      <c r="OSW27" s="156"/>
      <c r="OSX27" s="156"/>
      <c r="OSY27" s="156"/>
      <c r="OSZ27" s="156"/>
      <c r="OTA27" s="156"/>
      <c r="OTB27" s="156"/>
      <c r="OTC27" s="156"/>
      <c r="OTD27" s="156"/>
      <c r="OTE27" s="156"/>
      <c r="OTF27" s="156"/>
      <c r="OTG27" s="156"/>
      <c r="OTH27" s="156"/>
      <c r="OTI27" s="156"/>
      <c r="OTJ27" s="156"/>
      <c r="OTK27" s="156"/>
      <c r="OTL27" s="156"/>
      <c r="OTM27" s="156"/>
      <c r="OTN27" s="156"/>
      <c r="OTO27" s="156"/>
      <c r="OTP27" s="156"/>
      <c r="OTQ27" s="156"/>
      <c r="OTR27" s="156"/>
      <c r="OTS27" s="156"/>
      <c r="OTT27" s="156"/>
      <c r="OTU27" s="156"/>
      <c r="OTV27" s="156"/>
      <c r="OTW27" s="156"/>
      <c r="OTX27" s="156"/>
      <c r="OTY27" s="156"/>
      <c r="OTZ27" s="156"/>
      <c r="OUA27" s="156"/>
      <c r="OUB27" s="156"/>
      <c r="OUC27" s="156"/>
      <c r="OUD27" s="156"/>
      <c r="OUE27" s="156"/>
      <c r="OUF27" s="156"/>
      <c r="OUG27" s="156"/>
      <c r="OUH27" s="156"/>
      <c r="OUI27" s="156"/>
      <c r="OUJ27" s="156"/>
      <c r="OUK27" s="156"/>
      <c r="OUL27" s="156"/>
      <c r="OUM27" s="156"/>
      <c r="OUN27" s="156"/>
      <c r="OUO27" s="156"/>
      <c r="OUP27" s="156"/>
      <c r="OUQ27" s="156"/>
      <c r="OUR27" s="156"/>
      <c r="OUS27" s="156"/>
      <c r="OUT27" s="156"/>
      <c r="OUU27" s="156"/>
      <c r="OUV27" s="156"/>
      <c r="OUW27" s="156"/>
      <c r="OUX27" s="156"/>
      <c r="OUY27" s="156"/>
      <c r="OUZ27" s="156"/>
      <c r="OVA27" s="156"/>
      <c r="OVB27" s="156"/>
      <c r="OVC27" s="156"/>
      <c r="OVD27" s="156"/>
      <c r="OVE27" s="156"/>
      <c r="OVF27" s="156"/>
      <c r="OVG27" s="156"/>
      <c r="OVH27" s="156"/>
      <c r="OVI27" s="156"/>
      <c r="OVJ27" s="156"/>
      <c r="OVK27" s="156"/>
      <c r="OVL27" s="156"/>
      <c r="OVM27" s="156"/>
      <c r="OVN27" s="156"/>
      <c r="OVO27" s="156"/>
      <c r="OVP27" s="156"/>
      <c r="OVQ27" s="156"/>
      <c r="OVR27" s="156"/>
      <c r="OVS27" s="156"/>
      <c r="OVT27" s="156"/>
      <c r="OVU27" s="156"/>
      <c r="OVV27" s="156"/>
      <c r="OVW27" s="156"/>
      <c r="OVX27" s="156"/>
      <c r="OVY27" s="156"/>
      <c r="OVZ27" s="156"/>
      <c r="OWA27" s="156"/>
      <c r="OWB27" s="156"/>
      <c r="OWC27" s="156"/>
      <c r="OWD27" s="156"/>
      <c r="OWE27" s="156"/>
      <c r="OWF27" s="156"/>
      <c r="OWG27" s="156"/>
      <c r="OWH27" s="156"/>
      <c r="OWI27" s="156"/>
      <c r="OWJ27" s="156"/>
      <c r="OWK27" s="156"/>
      <c r="OWL27" s="156"/>
      <c r="OWM27" s="156"/>
      <c r="OWN27" s="156"/>
      <c r="OWO27" s="156"/>
      <c r="OWP27" s="156"/>
      <c r="OWQ27" s="156"/>
      <c r="OWR27" s="156"/>
      <c r="OWS27" s="156"/>
      <c r="OWT27" s="156"/>
      <c r="OWU27" s="156"/>
      <c r="OWV27" s="156"/>
      <c r="OWW27" s="156"/>
      <c r="OWX27" s="156"/>
      <c r="OWY27" s="156"/>
      <c r="OWZ27" s="156"/>
      <c r="OXA27" s="156"/>
      <c r="OXB27" s="156"/>
      <c r="OXC27" s="156"/>
      <c r="OXD27" s="156"/>
      <c r="OXE27" s="156"/>
      <c r="OXF27" s="156"/>
      <c r="OXG27" s="156"/>
      <c r="OXH27" s="156"/>
      <c r="OXI27" s="156"/>
      <c r="OXJ27" s="156"/>
      <c r="OXK27" s="156"/>
      <c r="OXL27" s="156"/>
      <c r="OXM27" s="156"/>
      <c r="OXN27" s="156"/>
      <c r="OXO27" s="156"/>
      <c r="OXP27" s="156"/>
      <c r="OXQ27" s="156"/>
      <c r="OXR27" s="156"/>
      <c r="OXS27" s="156"/>
      <c r="OXT27" s="156"/>
      <c r="OXU27" s="156"/>
      <c r="OXV27" s="156"/>
      <c r="OXW27" s="156"/>
      <c r="OXX27" s="156"/>
      <c r="OXY27" s="156"/>
      <c r="OXZ27" s="156"/>
      <c r="OYA27" s="156"/>
      <c r="OYB27" s="156"/>
      <c r="OYC27" s="156"/>
      <c r="OYD27" s="156"/>
      <c r="OYE27" s="156"/>
      <c r="OYF27" s="156"/>
      <c r="OYG27" s="156"/>
      <c r="OYH27" s="156"/>
      <c r="OYI27" s="156"/>
      <c r="OYJ27" s="156"/>
      <c r="OYK27" s="156"/>
      <c r="OYL27" s="156"/>
      <c r="OYM27" s="156"/>
      <c r="OYN27" s="156"/>
      <c r="OYO27" s="156"/>
      <c r="OYP27" s="156"/>
      <c r="OYQ27" s="156"/>
      <c r="OYR27" s="156"/>
      <c r="OYS27" s="156"/>
      <c r="OYT27" s="156"/>
      <c r="OYU27" s="156"/>
      <c r="OYV27" s="156"/>
      <c r="OYW27" s="156"/>
      <c r="OYX27" s="156"/>
      <c r="OYY27" s="156"/>
      <c r="OYZ27" s="156"/>
      <c r="OZA27" s="156"/>
      <c r="OZB27" s="156"/>
      <c r="OZC27" s="156"/>
      <c r="OZD27" s="156"/>
      <c r="OZE27" s="156"/>
      <c r="OZF27" s="156"/>
      <c r="OZG27" s="156"/>
      <c r="OZH27" s="156"/>
      <c r="OZI27" s="156"/>
      <c r="OZJ27" s="156"/>
      <c r="OZK27" s="156"/>
      <c r="OZL27" s="156"/>
      <c r="OZM27" s="156"/>
      <c r="OZN27" s="156"/>
      <c r="OZO27" s="156"/>
      <c r="OZP27" s="156"/>
      <c r="OZQ27" s="156"/>
      <c r="OZR27" s="156"/>
      <c r="OZS27" s="156"/>
      <c r="OZT27" s="156"/>
      <c r="OZU27" s="156"/>
      <c r="OZV27" s="156"/>
      <c r="OZW27" s="156"/>
      <c r="OZX27" s="156"/>
      <c r="OZY27" s="156"/>
      <c r="OZZ27" s="156"/>
      <c r="PAA27" s="156"/>
      <c r="PAB27" s="156"/>
      <c r="PAC27" s="156"/>
      <c r="PAD27" s="156"/>
      <c r="PAE27" s="156"/>
      <c r="PAF27" s="156"/>
      <c r="PAG27" s="156"/>
      <c r="PAH27" s="156"/>
      <c r="PAI27" s="156"/>
      <c r="PAJ27" s="156"/>
      <c r="PAK27" s="156"/>
      <c r="PAL27" s="156"/>
      <c r="PAM27" s="156"/>
      <c r="PAN27" s="156"/>
      <c r="PAO27" s="156"/>
      <c r="PAP27" s="156"/>
      <c r="PAQ27" s="156"/>
      <c r="PAR27" s="156"/>
      <c r="PAS27" s="156"/>
      <c r="PAT27" s="156"/>
      <c r="PAU27" s="156"/>
      <c r="PAV27" s="156"/>
      <c r="PAW27" s="156"/>
      <c r="PAX27" s="156"/>
      <c r="PAY27" s="156"/>
      <c r="PAZ27" s="156"/>
      <c r="PBA27" s="156"/>
      <c r="PBB27" s="156"/>
      <c r="PBC27" s="156"/>
      <c r="PBD27" s="156"/>
      <c r="PBE27" s="156"/>
      <c r="PBF27" s="156"/>
      <c r="PBG27" s="156"/>
      <c r="PBH27" s="156"/>
      <c r="PBI27" s="156"/>
      <c r="PBJ27" s="156"/>
      <c r="PBK27" s="156"/>
      <c r="PBL27" s="156"/>
      <c r="PBM27" s="156"/>
      <c r="PBN27" s="156"/>
      <c r="PBO27" s="156"/>
      <c r="PBP27" s="156"/>
      <c r="PBQ27" s="156"/>
      <c r="PBR27" s="156"/>
      <c r="PBS27" s="156"/>
      <c r="PBT27" s="156"/>
      <c r="PBU27" s="156"/>
      <c r="PBV27" s="156"/>
      <c r="PBW27" s="156"/>
      <c r="PBX27" s="156"/>
      <c r="PBY27" s="156"/>
      <c r="PBZ27" s="156"/>
      <c r="PCA27" s="156"/>
      <c r="PCB27" s="156"/>
      <c r="PCC27" s="156"/>
      <c r="PCD27" s="156"/>
      <c r="PCE27" s="156"/>
      <c r="PCF27" s="156"/>
      <c r="PCG27" s="156"/>
      <c r="PCH27" s="156"/>
      <c r="PCI27" s="156"/>
      <c r="PCJ27" s="156"/>
      <c r="PCK27" s="156"/>
      <c r="PCL27" s="156"/>
      <c r="PCM27" s="156"/>
      <c r="PCN27" s="156"/>
      <c r="PCO27" s="156"/>
      <c r="PCP27" s="156"/>
      <c r="PCQ27" s="156"/>
      <c r="PCR27" s="156"/>
      <c r="PCS27" s="156"/>
      <c r="PCT27" s="156"/>
      <c r="PCU27" s="156"/>
      <c r="PCV27" s="156"/>
      <c r="PCW27" s="156"/>
      <c r="PCX27" s="156"/>
      <c r="PCY27" s="156"/>
      <c r="PCZ27" s="156"/>
      <c r="PDA27" s="156"/>
      <c r="PDB27" s="156"/>
      <c r="PDC27" s="156"/>
      <c r="PDD27" s="156"/>
      <c r="PDE27" s="156"/>
      <c r="PDF27" s="156"/>
      <c r="PDG27" s="156"/>
      <c r="PDH27" s="156"/>
      <c r="PDI27" s="156"/>
      <c r="PDJ27" s="156"/>
      <c r="PDK27" s="156"/>
      <c r="PDL27" s="156"/>
      <c r="PDM27" s="156"/>
      <c r="PDN27" s="156"/>
      <c r="PDO27" s="156"/>
      <c r="PDP27" s="156"/>
      <c r="PDQ27" s="156"/>
      <c r="PDR27" s="156"/>
      <c r="PDS27" s="156"/>
      <c r="PDT27" s="156"/>
      <c r="PDU27" s="156"/>
      <c r="PDV27" s="156"/>
      <c r="PDW27" s="156"/>
      <c r="PDX27" s="156"/>
      <c r="PDY27" s="156"/>
      <c r="PDZ27" s="156"/>
      <c r="PEA27" s="156"/>
      <c r="PEB27" s="156"/>
      <c r="PEC27" s="156"/>
      <c r="PED27" s="156"/>
      <c r="PEE27" s="156"/>
      <c r="PEF27" s="156"/>
      <c r="PEG27" s="156"/>
      <c r="PEH27" s="156"/>
      <c r="PEI27" s="156"/>
      <c r="PEJ27" s="156"/>
      <c r="PEK27" s="156"/>
      <c r="PEL27" s="156"/>
      <c r="PEM27" s="156"/>
      <c r="PEN27" s="156"/>
      <c r="PEO27" s="156"/>
      <c r="PEP27" s="156"/>
      <c r="PEQ27" s="156"/>
      <c r="PER27" s="156"/>
      <c r="PES27" s="156"/>
      <c r="PET27" s="156"/>
      <c r="PEU27" s="156"/>
      <c r="PEV27" s="156"/>
      <c r="PEW27" s="156"/>
      <c r="PEX27" s="156"/>
      <c r="PEY27" s="156"/>
      <c r="PEZ27" s="156"/>
      <c r="PFA27" s="156"/>
      <c r="PFB27" s="156"/>
      <c r="PFC27" s="156"/>
      <c r="PFD27" s="156"/>
      <c r="PFE27" s="156"/>
      <c r="PFF27" s="156"/>
      <c r="PFG27" s="156"/>
      <c r="PFH27" s="156"/>
      <c r="PFI27" s="156"/>
      <c r="PFJ27" s="156"/>
      <c r="PFK27" s="156"/>
      <c r="PFL27" s="156"/>
      <c r="PFM27" s="156"/>
      <c r="PFN27" s="156"/>
      <c r="PFO27" s="156"/>
      <c r="PFP27" s="156"/>
      <c r="PFQ27" s="156"/>
      <c r="PFR27" s="156"/>
      <c r="PFS27" s="156"/>
      <c r="PFT27" s="156"/>
      <c r="PFU27" s="156"/>
      <c r="PFV27" s="156"/>
      <c r="PFW27" s="156"/>
      <c r="PFX27" s="156"/>
      <c r="PFY27" s="156"/>
      <c r="PFZ27" s="156"/>
      <c r="PGA27" s="156"/>
      <c r="PGB27" s="156"/>
      <c r="PGC27" s="156"/>
      <c r="PGD27" s="156"/>
      <c r="PGE27" s="156"/>
      <c r="PGF27" s="156"/>
      <c r="PGG27" s="156"/>
      <c r="PGH27" s="156"/>
      <c r="PGI27" s="156"/>
      <c r="PGJ27" s="156"/>
      <c r="PGK27" s="156"/>
      <c r="PGL27" s="156"/>
      <c r="PGM27" s="156"/>
      <c r="PGN27" s="156"/>
      <c r="PGO27" s="156"/>
      <c r="PGP27" s="156"/>
      <c r="PGQ27" s="156"/>
      <c r="PGR27" s="156"/>
      <c r="PGS27" s="156"/>
      <c r="PGT27" s="156"/>
      <c r="PGU27" s="156"/>
      <c r="PGV27" s="156"/>
      <c r="PGW27" s="156"/>
      <c r="PGX27" s="156"/>
      <c r="PGY27" s="156"/>
      <c r="PGZ27" s="156"/>
      <c r="PHA27" s="156"/>
      <c r="PHB27" s="156"/>
      <c r="PHC27" s="156"/>
      <c r="PHD27" s="156"/>
      <c r="PHE27" s="156"/>
      <c r="PHF27" s="156"/>
      <c r="PHG27" s="156"/>
      <c r="PHH27" s="156"/>
      <c r="PHI27" s="156"/>
      <c r="PHJ27" s="156"/>
      <c r="PHK27" s="156"/>
      <c r="PHL27" s="156"/>
      <c r="PHM27" s="156"/>
      <c r="PHN27" s="156"/>
      <c r="PHO27" s="156"/>
      <c r="PHP27" s="156"/>
      <c r="PHQ27" s="156"/>
      <c r="PHR27" s="156"/>
      <c r="PHS27" s="156"/>
      <c r="PHT27" s="156"/>
      <c r="PHU27" s="156"/>
      <c r="PHV27" s="156"/>
      <c r="PHW27" s="156"/>
      <c r="PHX27" s="156"/>
      <c r="PHY27" s="156"/>
      <c r="PHZ27" s="156"/>
      <c r="PIA27" s="156"/>
      <c r="PIB27" s="156"/>
      <c r="PIC27" s="156"/>
      <c r="PID27" s="156"/>
      <c r="PIE27" s="156"/>
      <c r="PIF27" s="156"/>
      <c r="PIG27" s="156"/>
      <c r="PIH27" s="156"/>
      <c r="PII27" s="156"/>
      <c r="PIJ27" s="156"/>
      <c r="PIK27" s="156"/>
      <c r="PIL27" s="156"/>
      <c r="PIM27" s="156"/>
      <c r="PIN27" s="156"/>
      <c r="PIO27" s="156"/>
      <c r="PIP27" s="156"/>
      <c r="PIQ27" s="156"/>
      <c r="PIR27" s="156"/>
      <c r="PIS27" s="156"/>
      <c r="PIT27" s="156"/>
      <c r="PIU27" s="156"/>
      <c r="PIV27" s="156"/>
      <c r="PIW27" s="156"/>
      <c r="PIX27" s="156"/>
      <c r="PIY27" s="156"/>
      <c r="PIZ27" s="156"/>
      <c r="PJA27" s="156"/>
      <c r="PJB27" s="156"/>
      <c r="PJC27" s="156"/>
      <c r="PJD27" s="156"/>
      <c r="PJE27" s="156"/>
      <c r="PJF27" s="156"/>
      <c r="PJG27" s="156"/>
      <c r="PJH27" s="156"/>
      <c r="PJI27" s="156"/>
      <c r="PJJ27" s="156"/>
      <c r="PJK27" s="156"/>
      <c r="PJL27" s="156"/>
      <c r="PJM27" s="156"/>
      <c r="PJN27" s="156"/>
      <c r="PJO27" s="156"/>
      <c r="PJP27" s="156"/>
      <c r="PJQ27" s="156"/>
      <c r="PJR27" s="156"/>
      <c r="PJS27" s="156"/>
      <c r="PJT27" s="156"/>
      <c r="PJU27" s="156"/>
      <c r="PJV27" s="156"/>
      <c r="PJW27" s="156"/>
      <c r="PJX27" s="156"/>
      <c r="PJY27" s="156"/>
      <c r="PJZ27" s="156"/>
      <c r="PKA27" s="156"/>
      <c r="PKB27" s="156"/>
      <c r="PKC27" s="156"/>
      <c r="PKD27" s="156"/>
      <c r="PKE27" s="156"/>
      <c r="PKF27" s="156"/>
      <c r="PKG27" s="156"/>
      <c r="PKH27" s="156"/>
      <c r="PKI27" s="156"/>
      <c r="PKJ27" s="156"/>
      <c r="PKK27" s="156"/>
      <c r="PKL27" s="156"/>
      <c r="PKM27" s="156"/>
      <c r="PKN27" s="156"/>
      <c r="PKO27" s="156"/>
      <c r="PKP27" s="156"/>
      <c r="PKQ27" s="156"/>
      <c r="PKR27" s="156"/>
      <c r="PKS27" s="156"/>
      <c r="PKT27" s="156"/>
      <c r="PKU27" s="156"/>
      <c r="PKV27" s="156"/>
      <c r="PKW27" s="156"/>
      <c r="PKX27" s="156"/>
      <c r="PKY27" s="156"/>
      <c r="PKZ27" s="156"/>
      <c r="PLA27" s="156"/>
      <c r="PLB27" s="156"/>
      <c r="PLC27" s="156"/>
      <c r="PLD27" s="156"/>
      <c r="PLE27" s="156"/>
      <c r="PLF27" s="156"/>
      <c r="PLG27" s="156"/>
      <c r="PLH27" s="156"/>
      <c r="PLI27" s="156"/>
      <c r="PLJ27" s="156"/>
      <c r="PLK27" s="156"/>
      <c r="PLL27" s="156"/>
      <c r="PLM27" s="156"/>
      <c r="PLN27" s="156"/>
      <c r="PLO27" s="156"/>
      <c r="PLP27" s="156"/>
      <c r="PLQ27" s="156"/>
      <c r="PLR27" s="156"/>
      <c r="PLS27" s="156"/>
      <c r="PLT27" s="156"/>
      <c r="PLU27" s="156"/>
      <c r="PLV27" s="156"/>
      <c r="PLW27" s="156"/>
      <c r="PLX27" s="156"/>
      <c r="PLY27" s="156"/>
      <c r="PLZ27" s="156"/>
      <c r="PMA27" s="156"/>
      <c r="PMB27" s="156"/>
      <c r="PMC27" s="156"/>
      <c r="PMD27" s="156"/>
      <c r="PME27" s="156"/>
      <c r="PMF27" s="156"/>
      <c r="PMG27" s="156"/>
      <c r="PMH27" s="156"/>
      <c r="PMI27" s="156"/>
      <c r="PMJ27" s="156"/>
      <c r="PMK27" s="156"/>
      <c r="PML27" s="156"/>
      <c r="PMM27" s="156"/>
      <c r="PMN27" s="156"/>
      <c r="PMO27" s="156"/>
      <c r="PMP27" s="156"/>
      <c r="PMQ27" s="156"/>
      <c r="PMR27" s="156"/>
      <c r="PMS27" s="156"/>
      <c r="PMT27" s="156"/>
      <c r="PMU27" s="156"/>
      <c r="PMV27" s="156"/>
      <c r="PMW27" s="156"/>
      <c r="PMX27" s="156"/>
      <c r="PMY27" s="156"/>
      <c r="PMZ27" s="156"/>
      <c r="PNA27" s="156"/>
      <c r="PNB27" s="156"/>
      <c r="PNC27" s="156"/>
      <c r="PND27" s="156"/>
      <c r="PNE27" s="156"/>
      <c r="PNF27" s="156"/>
      <c r="PNG27" s="156"/>
      <c r="PNH27" s="156"/>
      <c r="PNI27" s="156"/>
      <c r="PNJ27" s="156"/>
      <c r="PNK27" s="156"/>
      <c r="PNL27" s="156"/>
      <c r="PNM27" s="156"/>
      <c r="PNN27" s="156"/>
      <c r="PNO27" s="156"/>
      <c r="PNP27" s="156"/>
      <c r="PNQ27" s="156"/>
      <c r="PNR27" s="156"/>
      <c r="PNS27" s="156"/>
      <c r="PNT27" s="156"/>
      <c r="PNU27" s="156"/>
      <c r="PNV27" s="156"/>
      <c r="PNW27" s="156"/>
      <c r="PNX27" s="156"/>
      <c r="PNY27" s="156"/>
      <c r="PNZ27" s="156"/>
      <c r="POA27" s="156"/>
      <c r="POB27" s="156"/>
      <c r="POC27" s="156"/>
      <c r="POD27" s="156"/>
      <c r="POE27" s="156"/>
      <c r="POF27" s="156"/>
      <c r="POG27" s="156"/>
      <c r="POH27" s="156"/>
      <c r="POI27" s="156"/>
      <c r="POJ27" s="156"/>
      <c r="POK27" s="156"/>
      <c r="POL27" s="156"/>
      <c r="POM27" s="156"/>
      <c r="PON27" s="156"/>
      <c r="POO27" s="156"/>
      <c r="POP27" s="156"/>
      <c r="POQ27" s="156"/>
      <c r="POR27" s="156"/>
      <c r="POS27" s="156"/>
      <c r="POT27" s="156"/>
      <c r="POU27" s="156"/>
      <c r="POV27" s="156"/>
      <c r="POW27" s="156"/>
      <c r="POX27" s="156"/>
      <c r="POY27" s="156"/>
      <c r="POZ27" s="156"/>
      <c r="PPA27" s="156"/>
      <c r="PPB27" s="156"/>
      <c r="PPC27" s="156"/>
      <c r="PPD27" s="156"/>
      <c r="PPE27" s="156"/>
      <c r="PPF27" s="156"/>
      <c r="PPG27" s="156"/>
      <c r="PPH27" s="156"/>
      <c r="PPI27" s="156"/>
      <c r="PPJ27" s="156"/>
      <c r="PPK27" s="156"/>
      <c r="PPL27" s="156"/>
      <c r="PPM27" s="156"/>
      <c r="PPN27" s="156"/>
      <c r="PPO27" s="156"/>
      <c r="PPP27" s="156"/>
      <c r="PPQ27" s="156"/>
      <c r="PPR27" s="156"/>
      <c r="PPS27" s="156"/>
      <c r="PPT27" s="156"/>
      <c r="PPU27" s="156"/>
      <c r="PPV27" s="156"/>
      <c r="PPW27" s="156"/>
      <c r="PPX27" s="156"/>
      <c r="PPY27" s="156"/>
      <c r="PPZ27" s="156"/>
      <c r="PQA27" s="156"/>
      <c r="PQB27" s="156"/>
      <c r="PQC27" s="156"/>
      <c r="PQD27" s="156"/>
      <c r="PQE27" s="156"/>
      <c r="PQF27" s="156"/>
      <c r="PQG27" s="156"/>
      <c r="PQH27" s="156"/>
      <c r="PQI27" s="156"/>
      <c r="PQJ27" s="156"/>
      <c r="PQK27" s="156"/>
      <c r="PQL27" s="156"/>
      <c r="PQM27" s="156"/>
      <c r="PQN27" s="156"/>
      <c r="PQO27" s="156"/>
      <c r="PQP27" s="156"/>
      <c r="PQQ27" s="156"/>
      <c r="PQR27" s="156"/>
      <c r="PQS27" s="156"/>
      <c r="PQT27" s="156"/>
      <c r="PQU27" s="156"/>
      <c r="PQV27" s="156"/>
      <c r="PQW27" s="156"/>
      <c r="PQX27" s="156"/>
      <c r="PQY27" s="156"/>
      <c r="PQZ27" s="156"/>
      <c r="PRA27" s="156"/>
      <c r="PRB27" s="156"/>
      <c r="PRC27" s="156"/>
      <c r="PRD27" s="156"/>
      <c r="PRE27" s="156"/>
      <c r="PRF27" s="156"/>
      <c r="PRG27" s="156"/>
      <c r="PRH27" s="156"/>
      <c r="PRI27" s="156"/>
      <c r="PRJ27" s="156"/>
      <c r="PRK27" s="156"/>
      <c r="PRL27" s="156"/>
      <c r="PRM27" s="156"/>
      <c r="PRN27" s="156"/>
      <c r="PRO27" s="156"/>
      <c r="PRP27" s="156"/>
      <c r="PRQ27" s="156"/>
      <c r="PRR27" s="156"/>
      <c r="PRS27" s="156"/>
      <c r="PRT27" s="156"/>
      <c r="PRU27" s="156"/>
      <c r="PRV27" s="156"/>
      <c r="PRW27" s="156"/>
      <c r="PRX27" s="156"/>
      <c r="PRY27" s="156"/>
      <c r="PRZ27" s="156"/>
      <c r="PSA27" s="156"/>
      <c r="PSB27" s="156"/>
      <c r="PSC27" s="156"/>
      <c r="PSD27" s="156"/>
      <c r="PSE27" s="156"/>
      <c r="PSF27" s="156"/>
      <c r="PSG27" s="156"/>
      <c r="PSH27" s="156"/>
      <c r="PSI27" s="156"/>
      <c r="PSJ27" s="156"/>
      <c r="PSK27" s="156"/>
      <c r="PSL27" s="156"/>
      <c r="PSM27" s="156"/>
      <c r="PSN27" s="156"/>
      <c r="PSO27" s="156"/>
      <c r="PSP27" s="156"/>
      <c r="PSQ27" s="156"/>
      <c r="PSR27" s="156"/>
      <c r="PSS27" s="156"/>
      <c r="PST27" s="156"/>
      <c r="PSU27" s="156"/>
      <c r="PSV27" s="156"/>
      <c r="PSW27" s="156"/>
      <c r="PSX27" s="156"/>
      <c r="PSY27" s="156"/>
      <c r="PSZ27" s="156"/>
      <c r="PTA27" s="156"/>
      <c r="PTB27" s="156"/>
      <c r="PTC27" s="156"/>
      <c r="PTD27" s="156"/>
      <c r="PTE27" s="156"/>
      <c r="PTF27" s="156"/>
      <c r="PTG27" s="156"/>
      <c r="PTH27" s="156"/>
      <c r="PTI27" s="156"/>
      <c r="PTJ27" s="156"/>
      <c r="PTK27" s="156"/>
      <c r="PTL27" s="156"/>
      <c r="PTM27" s="156"/>
      <c r="PTN27" s="156"/>
      <c r="PTO27" s="156"/>
      <c r="PTP27" s="156"/>
      <c r="PTQ27" s="156"/>
      <c r="PTR27" s="156"/>
      <c r="PTS27" s="156"/>
      <c r="PTT27" s="156"/>
      <c r="PTU27" s="156"/>
      <c r="PTV27" s="156"/>
      <c r="PTW27" s="156"/>
      <c r="PTX27" s="156"/>
      <c r="PTY27" s="156"/>
      <c r="PTZ27" s="156"/>
      <c r="PUA27" s="156"/>
      <c r="PUB27" s="156"/>
      <c r="PUC27" s="156"/>
      <c r="PUD27" s="156"/>
      <c r="PUE27" s="156"/>
      <c r="PUF27" s="156"/>
      <c r="PUG27" s="156"/>
      <c r="PUH27" s="156"/>
      <c r="PUI27" s="156"/>
      <c r="PUJ27" s="156"/>
      <c r="PUK27" s="156"/>
      <c r="PUL27" s="156"/>
      <c r="PUM27" s="156"/>
      <c r="PUN27" s="156"/>
      <c r="PUO27" s="156"/>
      <c r="PUP27" s="156"/>
      <c r="PUQ27" s="156"/>
      <c r="PUR27" s="156"/>
      <c r="PUS27" s="156"/>
      <c r="PUT27" s="156"/>
      <c r="PUU27" s="156"/>
      <c r="PUV27" s="156"/>
      <c r="PUW27" s="156"/>
      <c r="PUX27" s="156"/>
      <c r="PUY27" s="156"/>
      <c r="PUZ27" s="156"/>
      <c r="PVA27" s="156"/>
      <c r="PVB27" s="156"/>
      <c r="PVC27" s="156"/>
      <c r="PVD27" s="156"/>
      <c r="PVE27" s="156"/>
      <c r="PVF27" s="156"/>
      <c r="PVG27" s="156"/>
      <c r="PVH27" s="156"/>
      <c r="PVI27" s="156"/>
      <c r="PVJ27" s="156"/>
      <c r="PVK27" s="156"/>
      <c r="PVL27" s="156"/>
      <c r="PVM27" s="156"/>
      <c r="PVN27" s="156"/>
      <c r="PVO27" s="156"/>
      <c r="PVP27" s="156"/>
      <c r="PVQ27" s="156"/>
      <c r="PVR27" s="156"/>
      <c r="PVS27" s="156"/>
      <c r="PVT27" s="156"/>
      <c r="PVU27" s="156"/>
      <c r="PVV27" s="156"/>
      <c r="PVW27" s="156"/>
      <c r="PVX27" s="156"/>
      <c r="PVY27" s="156"/>
      <c r="PVZ27" s="156"/>
      <c r="PWA27" s="156"/>
      <c r="PWB27" s="156"/>
      <c r="PWC27" s="156"/>
      <c r="PWD27" s="156"/>
      <c r="PWE27" s="156"/>
      <c r="PWF27" s="156"/>
      <c r="PWG27" s="156"/>
      <c r="PWH27" s="156"/>
      <c r="PWI27" s="156"/>
      <c r="PWJ27" s="156"/>
      <c r="PWK27" s="156"/>
      <c r="PWL27" s="156"/>
      <c r="PWM27" s="156"/>
      <c r="PWN27" s="156"/>
      <c r="PWO27" s="156"/>
      <c r="PWP27" s="156"/>
      <c r="PWQ27" s="156"/>
      <c r="PWR27" s="156"/>
      <c r="PWS27" s="156"/>
      <c r="PWT27" s="156"/>
      <c r="PWU27" s="156"/>
      <c r="PWV27" s="156"/>
      <c r="PWW27" s="156"/>
      <c r="PWX27" s="156"/>
      <c r="PWY27" s="156"/>
      <c r="PWZ27" s="156"/>
      <c r="PXA27" s="156"/>
      <c r="PXB27" s="156"/>
      <c r="PXC27" s="156"/>
      <c r="PXD27" s="156"/>
      <c r="PXE27" s="156"/>
      <c r="PXF27" s="156"/>
      <c r="PXG27" s="156"/>
      <c r="PXH27" s="156"/>
      <c r="PXI27" s="156"/>
      <c r="PXJ27" s="156"/>
      <c r="PXK27" s="156"/>
      <c r="PXL27" s="156"/>
      <c r="PXM27" s="156"/>
      <c r="PXN27" s="156"/>
      <c r="PXO27" s="156"/>
      <c r="PXP27" s="156"/>
      <c r="PXQ27" s="156"/>
      <c r="PXR27" s="156"/>
      <c r="PXS27" s="156"/>
      <c r="PXT27" s="156"/>
      <c r="PXU27" s="156"/>
      <c r="PXV27" s="156"/>
      <c r="PXW27" s="156"/>
      <c r="PXX27" s="156"/>
      <c r="PXY27" s="156"/>
      <c r="PXZ27" s="156"/>
      <c r="PYA27" s="156"/>
      <c r="PYB27" s="156"/>
      <c r="PYC27" s="156"/>
      <c r="PYD27" s="156"/>
      <c r="PYE27" s="156"/>
      <c r="PYF27" s="156"/>
      <c r="PYG27" s="156"/>
      <c r="PYH27" s="156"/>
      <c r="PYI27" s="156"/>
      <c r="PYJ27" s="156"/>
      <c r="PYK27" s="156"/>
      <c r="PYL27" s="156"/>
      <c r="PYM27" s="156"/>
      <c r="PYN27" s="156"/>
      <c r="PYO27" s="156"/>
      <c r="PYP27" s="156"/>
      <c r="PYQ27" s="156"/>
      <c r="PYR27" s="156"/>
      <c r="PYS27" s="156"/>
      <c r="PYT27" s="156"/>
      <c r="PYU27" s="156"/>
      <c r="PYV27" s="156"/>
      <c r="PYW27" s="156"/>
      <c r="PYX27" s="156"/>
      <c r="PYY27" s="156"/>
      <c r="PYZ27" s="156"/>
      <c r="PZA27" s="156"/>
      <c r="PZB27" s="156"/>
      <c r="PZC27" s="156"/>
      <c r="PZD27" s="156"/>
      <c r="PZE27" s="156"/>
      <c r="PZF27" s="156"/>
      <c r="PZG27" s="156"/>
      <c r="PZH27" s="156"/>
      <c r="PZI27" s="156"/>
      <c r="PZJ27" s="156"/>
      <c r="PZK27" s="156"/>
      <c r="PZL27" s="156"/>
      <c r="PZM27" s="156"/>
      <c r="PZN27" s="156"/>
      <c r="PZO27" s="156"/>
      <c r="PZP27" s="156"/>
      <c r="PZQ27" s="156"/>
      <c r="PZR27" s="156"/>
      <c r="PZS27" s="156"/>
      <c r="PZT27" s="156"/>
      <c r="PZU27" s="156"/>
      <c r="PZV27" s="156"/>
      <c r="PZW27" s="156"/>
      <c r="PZX27" s="156"/>
      <c r="PZY27" s="156"/>
      <c r="PZZ27" s="156"/>
      <c r="QAA27" s="156"/>
      <c r="QAB27" s="156"/>
      <c r="QAC27" s="156"/>
      <c r="QAD27" s="156"/>
      <c r="QAE27" s="156"/>
      <c r="QAF27" s="156"/>
      <c r="QAG27" s="156"/>
      <c r="QAH27" s="156"/>
      <c r="QAI27" s="156"/>
      <c r="QAJ27" s="156"/>
      <c r="QAK27" s="156"/>
      <c r="QAL27" s="156"/>
      <c r="QAM27" s="156"/>
      <c r="QAN27" s="156"/>
      <c r="QAO27" s="156"/>
      <c r="QAP27" s="156"/>
      <c r="QAQ27" s="156"/>
      <c r="QAR27" s="156"/>
      <c r="QAS27" s="156"/>
      <c r="QAT27" s="156"/>
      <c r="QAU27" s="156"/>
      <c r="QAV27" s="156"/>
      <c r="QAW27" s="156"/>
      <c r="QAX27" s="156"/>
      <c r="QAY27" s="156"/>
      <c r="QAZ27" s="156"/>
      <c r="QBA27" s="156"/>
      <c r="QBB27" s="156"/>
      <c r="QBC27" s="156"/>
      <c r="QBD27" s="156"/>
      <c r="QBE27" s="156"/>
      <c r="QBF27" s="156"/>
      <c r="QBG27" s="156"/>
      <c r="QBH27" s="156"/>
      <c r="QBI27" s="156"/>
      <c r="QBJ27" s="156"/>
      <c r="QBK27" s="156"/>
      <c r="QBL27" s="156"/>
      <c r="QBM27" s="156"/>
      <c r="QBN27" s="156"/>
      <c r="QBO27" s="156"/>
      <c r="QBP27" s="156"/>
      <c r="QBQ27" s="156"/>
      <c r="QBR27" s="156"/>
      <c r="QBS27" s="156"/>
      <c r="QBT27" s="156"/>
      <c r="QBU27" s="156"/>
      <c r="QBV27" s="156"/>
      <c r="QBW27" s="156"/>
      <c r="QBX27" s="156"/>
      <c r="QBY27" s="156"/>
      <c r="QBZ27" s="156"/>
      <c r="QCA27" s="156"/>
      <c r="QCB27" s="156"/>
      <c r="QCC27" s="156"/>
      <c r="QCD27" s="156"/>
      <c r="QCE27" s="156"/>
      <c r="QCF27" s="156"/>
      <c r="QCG27" s="156"/>
      <c r="QCH27" s="156"/>
      <c r="QCI27" s="156"/>
      <c r="QCJ27" s="156"/>
      <c r="QCK27" s="156"/>
      <c r="QCL27" s="156"/>
      <c r="QCM27" s="156"/>
      <c r="QCN27" s="156"/>
      <c r="QCO27" s="156"/>
      <c r="QCP27" s="156"/>
      <c r="QCQ27" s="156"/>
      <c r="QCR27" s="156"/>
      <c r="QCS27" s="156"/>
      <c r="QCT27" s="156"/>
      <c r="QCU27" s="156"/>
      <c r="QCV27" s="156"/>
      <c r="QCW27" s="156"/>
      <c r="QCX27" s="156"/>
      <c r="QCY27" s="156"/>
      <c r="QCZ27" s="156"/>
      <c r="QDA27" s="156"/>
      <c r="QDB27" s="156"/>
      <c r="QDC27" s="156"/>
      <c r="QDD27" s="156"/>
      <c r="QDE27" s="156"/>
      <c r="QDF27" s="156"/>
      <c r="QDG27" s="156"/>
      <c r="QDH27" s="156"/>
      <c r="QDI27" s="156"/>
      <c r="QDJ27" s="156"/>
      <c r="QDK27" s="156"/>
      <c r="QDL27" s="156"/>
      <c r="QDM27" s="156"/>
      <c r="QDN27" s="156"/>
      <c r="QDO27" s="156"/>
      <c r="QDP27" s="156"/>
      <c r="QDQ27" s="156"/>
      <c r="QDR27" s="156"/>
      <c r="QDS27" s="156"/>
      <c r="QDT27" s="156"/>
      <c r="QDU27" s="156"/>
      <c r="QDV27" s="156"/>
      <c r="QDW27" s="156"/>
      <c r="QDX27" s="156"/>
      <c r="QDY27" s="156"/>
      <c r="QDZ27" s="156"/>
      <c r="QEA27" s="156"/>
      <c r="QEB27" s="156"/>
      <c r="QEC27" s="156"/>
      <c r="QED27" s="156"/>
      <c r="QEE27" s="156"/>
      <c r="QEF27" s="156"/>
      <c r="QEG27" s="156"/>
      <c r="QEH27" s="156"/>
      <c r="QEI27" s="156"/>
      <c r="QEJ27" s="156"/>
      <c r="QEK27" s="156"/>
      <c r="QEL27" s="156"/>
      <c r="QEM27" s="156"/>
      <c r="QEN27" s="156"/>
      <c r="QEO27" s="156"/>
      <c r="QEP27" s="156"/>
      <c r="QEQ27" s="156"/>
      <c r="QER27" s="156"/>
      <c r="QES27" s="156"/>
      <c r="QET27" s="156"/>
      <c r="QEU27" s="156"/>
      <c r="QEV27" s="156"/>
      <c r="QEW27" s="156"/>
      <c r="QEX27" s="156"/>
      <c r="QEY27" s="156"/>
      <c r="QEZ27" s="156"/>
      <c r="QFA27" s="156"/>
      <c r="QFB27" s="156"/>
      <c r="QFC27" s="156"/>
      <c r="QFD27" s="156"/>
      <c r="QFE27" s="156"/>
      <c r="QFF27" s="156"/>
      <c r="QFG27" s="156"/>
      <c r="QFH27" s="156"/>
      <c r="QFI27" s="156"/>
      <c r="QFJ27" s="156"/>
      <c r="QFK27" s="156"/>
      <c r="QFL27" s="156"/>
      <c r="QFM27" s="156"/>
      <c r="QFN27" s="156"/>
      <c r="QFO27" s="156"/>
      <c r="QFP27" s="156"/>
      <c r="QFQ27" s="156"/>
      <c r="QFR27" s="156"/>
      <c r="QFS27" s="156"/>
      <c r="QFT27" s="156"/>
      <c r="QFU27" s="156"/>
      <c r="QFV27" s="156"/>
      <c r="QFW27" s="156"/>
      <c r="QFX27" s="156"/>
      <c r="QFY27" s="156"/>
      <c r="QFZ27" s="156"/>
      <c r="QGA27" s="156"/>
      <c r="QGB27" s="156"/>
      <c r="QGC27" s="156"/>
      <c r="QGD27" s="156"/>
      <c r="QGE27" s="156"/>
      <c r="QGF27" s="156"/>
      <c r="QGG27" s="156"/>
      <c r="QGH27" s="156"/>
      <c r="QGI27" s="156"/>
      <c r="QGJ27" s="156"/>
      <c r="QGK27" s="156"/>
      <c r="QGL27" s="156"/>
      <c r="QGM27" s="156"/>
      <c r="QGN27" s="156"/>
      <c r="QGO27" s="156"/>
      <c r="QGP27" s="156"/>
      <c r="QGQ27" s="156"/>
      <c r="QGR27" s="156"/>
      <c r="QGS27" s="156"/>
      <c r="QGT27" s="156"/>
      <c r="QGU27" s="156"/>
      <c r="QGV27" s="156"/>
      <c r="QGW27" s="156"/>
      <c r="QGX27" s="156"/>
      <c r="QGY27" s="156"/>
      <c r="QGZ27" s="156"/>
      <c r="QHA27" s="156"/>
      <c r="QHB27" s="156"/>
      <c r="QHC27" s="156"/>
      <c r="QHD27" s="156"/>
      <c r="QHE27" s="156"/>
      <c r="QHF27" s="156"/>
      <c r="QHG27" s="156"/>
      <c r="QHH27" s="156"/>
      <c r="QHI27" s="156"/>
      <c r="QHJ27" s="156"/>
      <c r="QHK27" s="156"/>
      <c r="QHL27" s="156"/>
      <c r="QHM27" s="156"/>
      <c r="QHN27" s="156"/>
      <c r="QHO27" s="156"/>
      <c r="QHP27" s="156"/>
      <c r="QHQ27" s="156"/>
      <c r="QHR27" s="156"/>
      <c r="QHS27" s="156"/>
      <c r="QHT27" s="156"/>
      <c r="QHU27" s="156"/>
      <c r="QHV27" s="156"/>
      <c r="QHW27" s="156"/>
      <c r="QHX27" s="156"/>
      <c r="QHY27" s="156"/>
      <c r="QHZ27" s="156"/>
      <c r="QIA27" s="156"/>
      <c r="QIB27" s="156"/>
      <c r="QIC27" s="156"/>
      <c r="QID27" s="156"/>
      <c r="QIE27" s="156"/>
      <c r="QIF27" s="156"/>
      <c r="QIG27" s="156"/>
      <c r="QIH27" s="156"/>
      <c r="QII27" s="156"/>
      <c r="QIJ27" s="156"/>
      <c r="QIK27" s="156"/>
      <c r="QIL27" s="156"/>
      <c r="QIM27" s="156"/>
      <c r="QIN27" s="156"/>
      <c r="QIO27" s="156"/>
      <c r="QIP27" s="156"/>
      <c r="QIQ27" s="156"/>
      <c r="QIR27" s="156"/>
      <c r="QIS27" s="156"/>
      <c r="QIT27" s="156"/>
      <c r="QIU27" s="156"/>
      <c r="QIV27" s="156"/>
      <c r="QIW27" s="156"/>
      <c r="QIX27" s="156"/>
      <c r="QIY27" s="156"/>
      <c r="QIZ27" s="156"/>
      <c r="QJA27" s="156"/>
      <c r="QJB27" s="156"/>
      <c r="QJC27" s="156"/>
      <c r="QJD27" s="156"/>
      <c r="QJE27" s="156"/>
      <c r="QJF27" s="156"/>
      <c r="QJG27" s="156"/>
      <c r="QJH27" s="156"/>
      <c r="QJI27" s="156"/>
      <c r="QJJ27" s="156"/>
      <c r="QJK27" s="156"/>
      <c r="QJL27" s="156"/>
      <c r="QJM27" s="156"/>
      <c r="QJN27" s="156"/>
      <c r="QJO27" s="156"/>
      <c r="QJP27" s="156"/>
      <c r="QJQ27" s="156"/>
      <c r="QJR27" s="156"/>
      <c r="QJS27" s="156"/>
      <c r="QJT27" s="156"/>
      <c r="QJU27" s="156"/>
      <c r="QJV27" s="156"/>
      <c r="QJW27" s="156"/>
      <c r="QJX27" s="156"/>
      <c r="QJY27" s="156"/>
      <c r="QJZ27" s="156"/>
      <c r="QKA27" s="156"/>
      <c r="QKB27" s="156"/>
      <c r="QKC27" s="156"/>
      <c r="QKD27" s="156"/>
      <c r="QKE27" s="156"/>
      <c r="QKF27" s="156"/>
      <c r="QKG27" s="156"/>
      <c r="QKH27" s="156"/>
      <c r="QKI27" s="156"/>
      <c r="QKJ27" s="156"/>
      <c r="QKK27" s="156"/>
      <c r="QKL27" s="156"/>
      <c r="QKM27" s="156"/>
      <c r="QKN27" s="156"/>
      <c r="QKO27" s="156"/>
      <c r="QKP27" s="156"/>
      <c r="QKQ27" s="156"/>
      <c r="QKR27" s="156"/>
      <c r="QKS27" s="156"/>
      <c r="QKT27" s="156"/>
      <c r="QKU27" s="156"/>
      <c r="QKV27" s="156"/>
      <c r="QKW27" s="156"/>
      <c r="QKX27" s="156"/>
      <c r="QKY27" s="156"/>
      <c r="QKZ27" s="156"/>
      <c r="QLA27" s="156"/>
      <c r="QLB27" s="156"/>
      <c r="QLC27" s="156"/>
      <c r="QLD27" s="156"/>
      <c r="QLE27" s="156"/>
      <c r="QLF27" s="156"/>
      <c r="QLG27" s="156"/>
      <c r="QLH27" s="156"/>
      <c r="QLI27" s="156"/>
      <c r="QLJ27" s="156"/>
      <c r="QLK27" s="156"/>
      <c r="QLL27" s="156"/>
      <c r="QLM27" s="156"/>
      <c r="QLN27" s="156"/>
      <c r="QLO27" s="156"/>
      <c r="QLP27" s="156"/>
      <c r="QLQ27" s="156"/>
      <c r="QLR27" s="156"/>
      <c r="QLS27" s="156"/>
      <c r="QLT27" s="156"/>
      <c r="QLU27" s="156"/>
      <c r="QLV27" s="156"/>
      <c r="QLW27" s="156"/>
      <c r="QLX27" s="156"/>
      <c r="QLY27" s="156"/>
      <c r="QLZ27" s="156"/>
      <c r="QMA27" s="156"/>
      <c r="QMB27" s="156"/>
      <c r="QMC27" s="156"/>
      <c r="QMD27" s="156"/>
      <c r="QME27" s="156"/>
      <c r="QMF27" s="156"/>
      <c r="QMG27" s="156"/>
      <c r="QMH27" s="156"/>
      <c r="QMI27" s="156"/>
      <c r="QMJ27" s="156"/>
      <c r="QMK27" s="156"/>
      <c r="QML27" s="156"/>
      <c r="QMM27" s="156"/>
      <c r="QMN27" s="156"/>
      <c r="QMO27" s="156"/>
      <c r="QMP27" s="156"/>
      <c r="QMQ27" s="156"/>
      <c r="QMR27" s="156"/>
      <c r="QMS27" s="156"/>
      <c r="QMT27" s="156"/>
      <c r="QMU27" s="156"/>
      <c r="QMV27" s="156"/>
      <c r="QMW27" s="156"/>
      <c r="QMX27" s="156"/>
      <c r="QMY27" s="156"/>
      <c r="QMZ27" s="156"/>
      <c r="QNA27" s="156"/>
      <c r="QNB27" s="156"/>
      <c r="QNC27" s="156"/>
      <c r="QND27" s="156"/>
      <c r="QNE27" s="156"/>
      <c r="QNF27" s="156"/>
      <c r="QNG27" s="156"/>
      <c r="QNH27" s="156"/>
      <c r="QNI27" s="156"/>
      <c r="QNJ27" s="156"/>
      <c r="QNK27" s="156"/>
      <c r="QNL27" s="156"/>
      <c r="QNM27" s="156"/>
      <c r="QNN27" s="156"/>
      <c r="QNO27" s="156"/>
      <c r="QNP27" s="156"/>
      <c r="QNQ27" s="156"/>
      <c r="QNR27" s="156"/>
      <c r="QNS27" s="156"/>
      <c r="QNT27" s="156"/>
      <c r="QNU27" s="156"/>
      <c r="QNV27" s="156"/>
      <c r="QNW27" s="156"/>
      <c r="QNX27" s="156"/>
      <c r="QNY27" s="156"/>
      <c r="QNZ27" s="156"/>
      <c r="QOA27" s="156"/>
      <c r="QOB27" s="156"/>
      <c r="QOC27" s="156"/>
      <c r="QOD27" s="156"/>
      <c r="QOE27" s="156"/>
      <c r="QOF27" s="156"/>
      <c r="QOG27" s="156"/>
      <c r="QOH27" s="156"/>
      <c r="QOI27" s="156"/>
      <c r="QOJ27" s="156"/>
      <c r="QOK27" s="156"/>
      <c r="QOL27" s="156"/>
      <c r="QOM27" s="156"/>
      <c r="QON27" s="156"/>
      <c r="QOO27" s="156"/>
      <c r="QOP27" s="156"/>
      <c r="QOQ27" s="156"/>
      <c r="QOR27" s="156"/>
      <c r="QOS27" s="156"/>
      <c r="QOT27" s="156"/>
      <c r="QOU27" s="156"/>
      <c r="QOV27" s="156"/>
      <c r="QOW27" s="156"/>
      <c r="QOX27" s="156"/>
      <c r="QOY27" s="156"/>
      <c r="QOZ27" s="156"/>
      <c r="QPA27" s="156"/>
      <c r="QPB27" s="156"/>
      <c r="QPC27" s="156"/>
      <c r="QPD27" s="156"/>
      <c r="QPE27" s="156"/>
      <c r="QPF27" s="156"/>
      <c r="QPG27" s="156"/>
      <c r="QPH27" s="156"/>
      <c r="QPI27" s="156"/>
      <c r="QPJ27" s="156"/>
      <c r="QPK27" s="156"/>
      <c r="QPL27" s="156"/>
      <c r="QPM27" s="156"/>
      <c r="QPN27" s="156"/>
      <c r="QPO27" s="156"/>
      <c r="QPP27" s="156"/>
      <c r="QPQ27" s="156"/>
      <c r="QPR27" s="156"/>
      <c r="QPS27" s="156"/>
      <c r="QPT27" s="156"/>
      <c r="QPU27" s="156"/>
      <c r="QPV27" s="156"/>
      <c r="QPW27" s="156"/>
      <c r="QPX27" s="156"/>
      <c r="QPY27" s="156"/>
      <c r="QPZ27" s="156"/>
      <c r="QQA27" s="156"/>
      <c r="QQB27" s="156"/>
      <c r="QQC27" s="156"/>
      <c r="QQD27" s="156"/>
      <c r="QQE27" s="156"/>
      <c r="QQF27" s="156"/>
      <c r="QQG27" s="156"/>
      <c r="QQH27" s="156"/>
      <c r="QQI27" s="156"/>
      <c r="QQJ27" s="156"/>
      <c r="QQK27" s="156"/>
      <c r="QQL27" s="156"/>
      <c r="QQM27" s="156"/>
      <c r="QQN27" s="156"/>
      <c r="QQO27" s="156"/>
      <c r="QQP27" s="156"/>
      <c r="QQQ27" s="156"/>
      <c r="QQR27" s="156"/>
      <c r="QQS27" s="156"/>
      <c r="QQT27" s="156"/>
      <c r="QQU27" s="156"/>
      <c r="QQV27" s="156"/>
      <c r="QQW27" s="156"/>
      <c r="QQX27" s="156"/>
      <c r="QQY27" s="156"/>
      <c r="QQZ27" s="156"/>
      <c r="QRA27" s="156"/>
      <c r="QRB27" s="156"/>
      <c r="QRC27" s="156"/>
      <c r="QRD27" s="156"/>
      <c r="QRE27" s="156"/>
      <c r="QRF27" s="156"/>
      <c r="QRG27" s="156"/>
      <c r="QRH27" s="156"/>
      <c r="QRI27" s="156"/>
      <c r="QRJ27" s="156"/>
      <c r="QRK27" s="156"/>
      <c r="QRL27" s="156"/>
      <c r="QRM27" s="156"/>
      <c r="QRN27" s="156"/>
      <c r="QRO27" s="156"/>
      <c r="QRP27" s="156"/>
      <c r="QRQ27" s="156"/>
      <c r="QRR27" s="156"/>
      <c r="QRS27" s="156"/>
      <c r="QRT27" s="156"/>
      <c r="QRU27" s="156"/>
      <c r="QRV27" s="156"/>
      <c r="QRW27" s="156"/>
      <c r="QRX27" s="156"/>
      <c r="QRY27" s="156"/>
      <c r="QRZ27" s="156"/>
      <c r="QSA27" s="156"/>
      <c r="QSB27" s="156"/>
      <c r="QSC27" s="156"/>
      <c r="QSD27" s="156"/>
      <c r="QSE27" s="156"/>
      <c r="QSF27" s="156"/>
      <c r="QSG27" s="156"/>
      <c r="QSH27" s="156"/>
      <c r="QSI27" s="156"/>
      <c r="QSJ27" s="156"/>
      <c r="QSK27" s="156"/>
      <c r="QSL27" s="156"/>
      <c r="QSM27" s="156"/>
      <c r="QSN27" s="156"/>
      <c r="QSO27" s="156"/>
      <c r="QSP27" s="156"/>
      <c r="QSQ27" s="156"/>
      <c r="QSR27" s="156"/>
      <c r="QSS27" s="156"/>
      <c r="QST27" s="156"/>
      <c r="QSU27" s="156"/>
      <c r="QSV27" s="156"/>
      <c r="QSW27" s="156"/>
      <c r="QSX27" s="156"/>
      <c r="QSY27" s="156"/>
      <c r="QSZ27" s="156"/>
      <c r="QTA27" s="156"/>
      <c r="QTB27" s="156"/>
      <c r="QTC27" s="156"/>
      <c r="QTD27" s="156"/>
      <c r="QTE27" s="156"/>
      <c r="QTF27" s="156"/>
      <c r="QTG27" s="156"/>
      <c r="QTH27" s="156"/>
      <c r="QTI27" s="156"/>
      <c r="QTJ27" s="156"/>
      <c r="QTK27" s="156"/>
      <c r="QTL27" s="156"/>
      <c r="QTM27" s="156"/>
      <c r="QTN27" s="156"/>
      <c r="QTO27" s="156"/>
      <c r="QTP27" s="156"/>
      <c r="QTQ27" s="156"/>
      <c r="QTR27" s="156"/>
      <c r="QTS27" s="156"/>
      <c r="QTT27" s="156"/>
      <c r="QTU27" s="156"/>
      <c r="QTV27" s="156"/>
      <c r="QTW27" s="156"/>
      <c r="QTX27" s="156"/>
      <c r="QTY27" s="156"/>
      <c r="QTZ27" s="156"/>
      <c r="QUA27" s="156"/>
      <c r="QUB27" s="156"/>
      <c r="QUC27" s="156"/>
      <c r="QUD27" s="156"/>
      <c r="QUE27" s="156"/>
      <c r="QUF27" s="156"/>
      <c r="QUG27" s="156"/>
      <c r="QUH27" s="156"/>
      <c r="QUI27" s="156"/>
      <c r="QUJ27" s="156"/>
      <c r="QUK27" s="156"/>
      <c r="QUL27" s="156"/>
      <c r="QUM27" s="156"/>
      <c r="QUN27" s="156"/>
      <c r="QUO27" s="156"/>
      <c r="QUP27" s="156"/>
      <c r="QUQ27" s="156"/>
      <c r="QUR27" s="156"/>
      <c r="QUS27" s="156"/>
      <c r="QUT27" s="156"/>
      <c r="QUU27" s="156"/>
      <c r="QUV27" s="156"/>
      <c r="QUW27" s="156"/>
      <c r="QUX27" s="156"/>
      <c r="QUY27" s="156"/>
      <c r="QUZ27" s="156"/>
      <c r="QVA27" s="156"/>
      <c r="QVB27" s="156"/>
      <c r="QVC27" s="156"/>
      <c r="QVD27" s="156"/>
      <c r="QVE27" s="156"/>
      <c r="QVF27" s="156"/>
      <c r="QVG27" s="156"/>
      <c r="QVH27" s="156"/>
      <c r="QVI27" s="156"/>
      <c r="QVJ27" s="156"/>
      <c r="QVK27" s="156"/>
      <c r="QVL27" s="156"/>
      <c r="QVM27" s="156"/>
      <c r="QVN27" s="156"/>
      <c r="QVO27" s="156"/>
      <c r="QVP27" s="156"/>
      <c r="QVQ27" s="156"/>
      <c r="QVR27" s="156"/>
      <c r="QVS27" s="156"/>
      <c r="QVT27" s="156"/>
      <c r="QVU27" s="156"/>
      <c r="QVV27" s="156"/>
      <c r="QVW27" s="156"/>
      <c r="QVX27" s="156"/>
      <c r="QVY27" s="156"/>
      <c r="QVZ27" s="156"/>
      <c r="QWA27" s="156"/>
      <c r="QWB27" s="156"/>
      <c r="QWC27" s="156"/>
      <c r="QWD27" s="156"/>
      <c r="QWE27" s="156"/>
      <c r="QWF27" s="156"/>
      <c r="QWG27" s="156"/>
      <c r="QWH27" s="156"/>
      <c r="QWI27" s="156"/>
      <c r="QWJ27" s="156"/>
      <c r="QWK27" s="156"/>
      <c r="QWL27" s="156"/>
      <c r="QWM27" s="156"/>
      <c r="QWN27" s="156"/>
      <c r="QWO27" s="156"/>
      <c r="QWP27" s="156"/>
      <c r="QWQ27" s="156"/>
      <c r="QWR27" s="156"/>
      <c r="QWS27" s="156"/>
      <c r="QWT27" s="156"/>
      <c r="QWU27" s="156"/>
      <c r="QWV27" s="156"/>
      <c r="QWW27" s="156"/>
      <c r="QWX27" s="156"/>
      <c r="QWY27" s="156"/>
      <c r="QWZ27" s="156"/>
      <c r="QXA27" s="156"/>
      <c r="QXB27" s="156"/>
      <c r="QXC27" s="156"/>
      <c r="QXD27" s="156"/>
      <c r="QXE27" s="156"/>
      <c r="QXF27" s="156"/>
      <c r="QXG27" s="156"/>
      <c r="QXH27" s="156"/>
      <c r="QXI27" s="156"/>
      <c r="QXJ27" s="156"/>
      <c r="QXK27" s="156"/>
      <c r="QXL27" s="156"/>
      <c r="QXM27" s="156"/>
      <c r="QXN27" s="156"/>
      <c r="QXO27" s="156"/>
      <c r="QXP27" s="156"/>
      <c r="QXQ27" s="156"/>
      <c r="QXR27" s="156"/>
      <c r="QXS27" s="156"/>
      <c r="QXT27" s="156"/>
      <c r="QXU27" s="156"/>
      <c r="QXV27" s="156"/>
      <c r="QXW27" s="156"/>
      <c r="QXX27" s="156"/>
      <c r="QXY27" s="156"/>
      <c r="QXZ27" s="156"/>
      <c r="QYA27" s="156"/>
      <c r="QYB27" s="156"/>
      <c r="QYC27" s="156"/>
      <c r="QYD27" s="156"/>
      <c r="QYE27" s="156"/>
      <c r="QYF27" s="156"/>
      <c r="QYG27" s="156"/>
      <c r="QYH27" s="156"/>
      <c r="QYI27" s="156"/>
      <c r="QYJ27" s="156"/>
      <c r="QYK27" s="156"/>
      <c r="QYL27" s="156"/>
      <c r="QYM27" s="156"/>
      <c r="QYN27" s="156"/>
      <c r="QYO27" s="156"/>
      <c r="QYP27" s="156"/>
      <c r="QYQ27" s="156"/>
      <c r="QYR27" s="156"/>
      <c r="QYS27" s="156"/>
      <c r="QYT27" s="156"/>
      <c r="QYU27" s="156"/>
      <c r="QYV27" s="156"/>
      <c r="QYW27" s="156"/>
      <c r="QYX27" s="156"/>
      <c r="QYY27" s="156"/>
      <c r="QYZ27" s="156"/>
      <c r="QZA27" s="156"/>
      <c r="QZB27" s="156"/>
      <c r="QZC27" s="156"/>
      <c r="QZD27" s="156"/>
      <c r="QZE27" s="156"/>
      <c r="QZF27" s="156"/>
      <c r="QZG27" s="156"/>
      <c r="QZH27" s="156"/>
      <c r="QZI27" s="156"/>
      <c r="QZJ27" s="156"/>
      <c r="QZK27" s="156"/>
      <c r="QZL27" s="156"/>
      <c r="QZM27" s="156"/>
      <c r="QZN27" s="156"/>
      <c r="QZO27" s="156"/>
      <c r="QZP27" s="156"/>
      <c r="QZQ27" s="156"/>
      <c r="QZR27" s="156"/>
      <c r="QZS27" s="156"/>
      <c r="QZT27" s="156"/>
      <c r="QZU27" s="156"/>
      <c r="QZV27" s="156"/>
      <c r="QZW27" s="156"/>
      <c r="QZX27" s="156"/>
      <c r="QZY27" s="156"/>
      <c r="QZZ27" s="156"/>
      <c r="RAA27" s="156"/>
      <c r="RAB27" s="156"/>
      <c r="RAC27" s="156"/>
      <c r="RAD27" s="156"/>
      <c r="RAE27" s="156"/>
      <c r="RAF27" s="156"/>
      <c r="RAG27" s="156"/>
      <c r="RAH27" s="156"/>
      <c r="RAI27" s="156"/>
      <c r="RAJ27" s="156"/>
      <c r="RAK27" s="156"/>
      <c r="RAL27" s="156"/>
      <c r="RAM27" s="156"/>
      <c r="RAN27" s="156"/>
      <c r="RAO27" s="156"/>
      <c r="RAP27" s="156"/>
      <c r="RAQ27" s="156"/>
      <c r="RAR27" s="156"/>
      <c r="RAS27" s="156"/>
      <c r="RAT27" s="156"/>
      <c r="RAU27" s="156"/>
      <c r="RAV27" s="156"/>
      <c r="RAW27" s="156"/>
      <c r="RAX27" s="156"/>
      <c r="RAY27" s="156"/>
      <c r="RAZ27" s="156"/>
      <c r="RBA27" s="156"/>
      <c r="RBB27" s="156"/>
      <c r="RBC27" s="156"/>
      <c r="RBD27" s="156"/>
      <c r="RBE27" s="156"/>
      <c r="RBF27" s="156"/>
      <c r="RBG27" s="156"/>
      <c r="RBH27" s="156"/>
      <c r="RBI27" s="156"/>
      <c r="RBJ27" s="156"/>
      <c r="RBK27" s="156"/>
      <c r="RBL27" s="156"/>
      <c r="RBM27" s="156"/>
      <c r="RBN27" s="156"/>
      <c r="RBO27" s="156"/>
      <c r="RBP27" s="156"/>
      <c r="RBQ27" s="156"/>
      <c r="RBR27" s="156"/>
      <c r="RBS27" s="156"/>
      <c r="RBT27" s="156"/>
      <c r="RBU27" s="156"/>
      <c r="RBV27" s="156"/>
      <c r="RBW27" s="156"/>
      <c r="RBX27" s="156"/>
      <c r="RBY27" s="156"/>
      <c r="RBZ27" s="156"/>
      <c r="RCA27" s="156"/>
      <c r="RCB27" s="156"/>
      <c r="RCC27" s="156"/>
      <c r="RCD27" s="156"/>
      <c r="RCE27" s="156"/>
      <c r="RCF27" s="156"/>
      <c r="RCG27" s="156"/>
      <c r="RCH27" s="156"/>
      <c r="RCI27" s="156"/>
      <c r="RCJ27" s="156"/>
      <c r="RCK27" s="156"/>
      <c r="RCL27" s="156"/>
      <c r="RCM27" s="156"/>
      <c r="RCN27" s="156"/>
      <c r="RCO27" s="156"/>
      <c r="RCP27" s="156"/>
      <c r="RCQ27" s="156"/>
      <c r="RCR27" s="156"/>
      <c r="RCS27" s="156"/>
      <c r="RCT27" s="156"/>
      <c r="RCU27" s="156"/>
      <c r="RCV27" s="156"/>
      <c r="RCW27" s="156"/>
      <c r="RCX27" s="156"/>
      <c r="RCY27" s="156"/>
      <c r="RCZ27" s="156"/>
      <c r="RDA27" s="156"/>
      <c r="RDB27" s="156"/>
      <c r="RDC27" s="156"/>
      <c r="RDD27" s="156"/>
      <c r="RDE27" s="156"/>
      <c r="RDF27" s="156"/>
      <c r="RDG27" s="156"/>
      <c r="RDH27" s="156"/>
      <c r="RDI27" s="156"/>
      <c r="RDJ27" s="156"/>
      <c r="RDK27" s="156"/>
      <c r="RDL27" s="156"/>
      <c r="RDM27" s="156"/>
      <c r="RDN27" s="156"/>
      <c r="RDO27" s="156"/>
      <c r="RDP27" s="156"/>
      <c r="RDQ27" s="156"/>
      <c r="RDR27" s="156"/>
      <c r="RDS27" s="156"/>
      <c r="RDT27" s="156"/>
      <c r="RDU27" s="156"/>
      <c r="RDV27" s="156"/>
      <c r="RDW27" s="156"/>
      <c r="RDX27" s="156"/>
      <c r="RDY27" s="156"/>
      <c r="RDZ27" s="156"/>
      <c r="REA27" s="156"/>
      <c r="REB27" s="156"/>
      <c r="REC27" s="156"/>
      <c r="RED27" s="156"/>
      <c r="REE27" s="156"/>
      <c r="REF27" s="156"/>
      <c r="REG27" s="156"/>
      <c r="REH27" s="156"/>
      <c r="REI27" s="156"/>
      <c r="REJ27" s="156"/>
      <c r="REK27" s="156"/>
      <c r="REL27" s="156"/>
      <c r="REM27" s="156"/>
      <c r="REN27" s="156"/>
      <c r="REO27" s="156"/>
      <c r="REP27" s="156"/>
      <c r="REQ27" s="156"/>
      <c r="RER27" s="156"/>
      <c r="RES27" s="156"/>
      <c r="RET27" s="156"/>
      <c r="REU27" s="156"/>
      <c r="REV27" s="156"/>
      <c r="REW27" s="156"/>
      <c r="REX27" s="156"/>
      <c r="REY27" s="156"/>
      <c r="REZ27" s="156"/>
      <c r="RFA27" s="156"/>
      <c r="RFB27" s="156"/>
      <c r="RFC27" s="156"/>
      <c r="RFD27" s="156"/>
      <c r="RFE27" s="156"/>
      <c r="RFF27" s="156"/>
      <c r="RFG27" s="156"/>
      <c r="RFH27" s="156"/>
      <c r="RFI27" s="156"/>
      <c r="RFJ27" s="156"/>
      <c r="RFK27" s="156"/>
      <c r="RFL27" s="156"/>
      <c r="RFM27" s="156"/>
      <c r="RFN27" s="156"/>
      <c r="RFO27" s="156"/>
      <c r="RFP27" s="156"/>
      <c r="RFQ27" s="156"/>
      <c r="RFR27" s="156"/>
      <c r="RFS27" s="156"/>
      <c r="RFT27" s="156"/>
      <c r="RFU27" s="156"/>
      <c r="RFV27" s="156"/>
      <c r="RFW27" s="156"/>
      <c r="RFX27" s="156"/>
      <c r="RFY27" s="156"/>
      <c r="RFZ27" s="156"/>
      <c r="RGA27" s="156"/>
      <c r="RGB27" s="156"/>
      <c r="RGC27" s="156"/>
      <c r="RGD27" s="156"/>
      <c r="RGE27" s="156"/>
      <c r="RGF27" s="156"/>
      <c r="RGG27" s="156"/>
      <c r="RGH27" s="156"/>
      <c r="RGI27" s="156"/>
      <c r="RGJ27" s="156"/>
      <c r="RGK27" s="156"/>
      <c r="RGL27" s="156"/>
      <c r="RGM27" s="156"/>
      <c r="RGN27" s="156"/>
      <c r="RGO27" s="156"/>
      <c r="RGP27" s="156"/>
      <c r="RGQ27" s="156"/>
      <c r="RGR27" s="156"/>
      <c r="RGS27" s="156"/>
      <c r="RGT27" s="156"/>
      <c r="RGU27" s="156"/>
      <c r="RGV27" s="156"/>
      <c r="RGW27" s="156"/>
      <c r="RGX27" s="156"/>
      <c r="RGY27" s="156"/>
      <c r="RGZ27" s="156"/>
      <c r="RHA27" s="156"/>
      <c r="RHB27" s="156"/>
      <c r="RHC27" s="156"/>
      <c r="RHD27" s="156"/>
      <c r="RHE27" s="156"/>
      <c r="RHF27" s="156"/>
      <c r="RHG27" s="156"/>
      <c r="RHH27" s="156"/>
      <c r="RHI27" s="156"/>
      <c r="RHJ27" s="156"/>
      <c r="RHK27" s="156"/>
      <c r="RHL27" s="156"/>
      <c r="RHM27" s="156"/>
      <c r="RHN27" s="156"/>
      <c r="RHO27" s="156"/>
      <c r="RHP27" s="156"/>
      <c r="RHQ27" s="156"/>
      <c r="RHR27" s="156"/>
      <c r="RHS27" s="156"/>
      <c r="RHT27" s="156"/>
      <c r="RHU27" s="156"/>
      <c r="RHV27" s="156"/>
      <c r="RHW27" s="156"/>
      <c r="RHX27" s="156"/>
      <c r="RHY27" s="156"/>
      <c r="RHZ27" s="156"/>
      <c r="RIA27" s="156"/>
      <c r="RIB27" s="156"/>
      <c r="RIC27" s="156"/>
      <c r="RID27" s="156"/>
      <c r="RIE27" s="156"/>
      <c r="RIF27" s="156"/>
      <c r="RIG27" s="156"/>
      <c r="RIH27" s="156"/>
      <c r="RII27" s="156"/>
      <c r="RIJ27" s="156"/>
      <c r="RIK27" s="156"/>
      <c r="RIL27" s="156"/>
      <c r="RIM27" s="156"/>
      <c r="RIN27" s="156"/>
      <c r="RIO27" s="156"/>
      <c r="RIP27" s="156"/>
      <c r="RIQ27" s="156"/>
      <c r="RIR27" s="156"/>
      <c r="RIS27" s="156"/>
      <c r="RIT27" s="156"/>
      <c r="RIU27" s="156"/>
      <c r="RIV27" s="156"/>
      <c r="RIW27" s="156"/>
      <c r="RIX27" s="156"/>
      <c r="RIY27" s="156"/>
      <c r="RIZ27" s="156"/>
      <c r="RJA27" s="156"/>
      <c r="RJB27" s="156"/>
      <c r="RJC27" s="156"/>
      <c r="RJD27" s="156"/>
      <c r="RJE27" s="156"/>
      <c r="RJF27" s="156"/>
      <c r="RJG27" s="156"/>
      <c r="RJH27" s="156"/>
      <c r="RJI27" s="156"/>
      <c r="RJJ27" s="156"/>
      <c r="RJK27" s="156"/>
      <c r="RJL27" s="156"/>
      <c r="RJM27" s="156"/>
      <c r="RJN27" s="156"/>
      <c r="RJO27" s="156"/>
      <c r="RJP27" s="156"/>
      <c r="RJQ27" s="156"/>
      <c r="RJR27" s="156"/>
      <c r="RJS27" s="156"/>
      <c r="RJT27" s="156"/>
      <c r="RJU27" s="156"/>
      <c r="RJV27" s="156"/>
      <c r="RJW27" s="156"/>
      <c r="RJX27" s="156"/>
      <c r="RJY27" s="156"/>
      <c r="RJZ27" s="156"/>
      <c r="RKA27" s="156"/>
      <c r="RKB27" s="156"/>
      <c r="RKC27" s="156"/>
      <c r="RKD27" s="156"/>
      <c r="RKE27" s="156"/>
      <c r="RKF27" s="156"/>
      <c r="RKG27" s="156"/>
      <c r="RKH27" s="156"/>
      <c r="RKI27" s="156"/>
      <c r="RKJ27" s="156"/>
      <c r="RKK27" s="156"/>
      <c r="RKL27" s="156"/>
      <c r="RKM27" s="156"/>
      <c r="RKN27" s="156"/>
      <c r="RKO27" s="156"/>
      <c r="RKP27" s="156"/>
      <c r="RKQ27" s="156"/>
      <c r="RKR27" s="156"/>
      <c r="RKS27" s="156"/>
      <c r="RKT27" s="156"/>
      <c r="RKU27" s="156"/>
      <c r="RKV27" s="156"/>
      <c r="RKW27" s="156"/>
      <c r="RKX27" s="156"/>
      <c r="RKY27" s="156"/>
      <c r="RKZ27" s="156"/>
      <c r="RLA27" s="156"/>
      <c r="RLB27" s="156"/>
      <c r="RLC27" s="156"/>
      <c r="RLD27" s="156"/>
      <c r="RLE27" s="156"/>
      <c r="RLF27" s="156"/>
      <c r="RLG27" s="156"/>
      <c r="RLH27" s="156"/>
      <c r="RLI27" s="156"/>
      <c r="RLJ27" s="156"/>
      <c r="RLK27" s="156"/>
      <c r="RLL27" s="156"/>
      <c r="RLM27" s="156"/>
      <c r="RLN27" s="156"/>
      <c r="RLO27" s="156"/>
      <c r="RLP27" s="156"/>
      <c r="RLQ27" s="156"/>
      <c r="RLR27" s="156"/>
      <c r="RLS27" s="156"/>
      <c r="RLT27" s="156"/>
      <c r="RLU27" s="156"/>
      <c r="RLV27" s="156"/>
      <c r="RLW27" s="156"/>
      <c r="RLX27" s="156"/>
      <c r="RLY27" s="156"/>
      <c r="RLZ27" s="156"/>
      <c r="RMA27" s="156"/>
      <c r="RMB27" s="156"/>
      <c r="RMC27" s="156"/>
      <c r="RMD27" s="156"/>
      <c r="RME27" s="156"/>
      <c r="RMF27" s="156"/>
      <c r="RMG27" s="156"/>
      <c r="RMH27" s="156"/>
      <c r="RMI27" s="156"/>
      <c r="RMJ27" s="156"/>
      <c r="RMK27" s="156"/>
      <c r="RML27" s="156"/>
      <c r="RMM27" s="156"/>
      <c r="RMN27" s="156"/>
      <c r="RMO27" s="156"/>
      <c r="RMP27" s="156"/>
      <c r="RMQ27" s="156"/>
      <c r="RMR27" s="156"/>
      <c r="RMS27" s="156"/>
      <c r="RMT27" s="156"/>
      <c r="RMU27" s="156"/>
      <c r="RMV27" s="156"/>
      <c r="RMW27" s="156"/>
      <c r="RMX27" s="156"/>
      <c r="RMY27" s="156"/>
      <c r="RMZ27" s="156"/>
      <c r="RNA27" s="156"/>
      <c r="RNB27" s="156"/>
      <c r="RNC27" s="156"/>
      <c r="RND27" s="156"/>
      <c r="RNE27" s="156"/>
      <c r="RNF27" s="156"/>
      <c r="RNG27" s="156"/>
      <c r="RNH27" s="156"/>
      <c r="RNI27" s="156"/>
      <c r="RNJ27" s="156"/>
      <c r="RNK27" s="156"/>
      <c r="RNL27" s="156"/>
      <c r="RNM27" s="156"/>
      <c r="RNN27" s="156"/>
      <c r="RNO27" s="156"/>
      <c r="RNP27" s="156"/>
      <c r="RNQ27" s="156"/>
      <c r="RNR27" s="156"/>
      <c r="RNS27" s="156"/>
      <c r="RNT27" s="156"/>
      <c r="RNU27" s="156"/>
      <c r="RNV27" s="156"/>
      <c r="RNW27" s="156"/>
      <c r="RNX27" s="156"/>
      <c r="RNY27" s="156"/>
      <c r="RNZ27" s="156"/>
      <c r="ROA27" s="156"/>
      <c r="ROB27" s="156"/>
      <c r="ROC27" s="156"/>
      <c r="ROD27" s="156"/>
      <c r="ROE27" s="156"/>
      <c r="ROF27" s="156"/>
      <c r="ROG27" s="156"/>
      <c r="ROH27" s="156"/>
      <c r="ROI27" s="156"/>
      <c r="ROJ27" s="156"/>
      <c r="ROK27" s="156"/>
      <c r="ROL27" s="156"/>
      <c r="ROM27" s="156"/>
      <c r="RON27" s="156"/>
      <c r="ROO27" s="156"/>
      <c r="ROP27" s="156"/>
      <c r="ROQ27" s="156"/>
      <c r="ROR27" s="156"/>
      <c r="ROS27" s="156"/>
      <c r="ROT27" s="156"/>
      <c r="ROU27" s="156"/>
      <c r="ROV27" s="156"/>
      <c r="ROW27" s="156"/>
      <c r="ROX27" s="156"/>
      <c r="ROY27" s="156"/>
      <c r="ROZ27" s="156"/>
      <c r="RPA27" s="156"/>
      <c r="RPB27" s="156"/>
      <c r="RPC27" s="156"/>
      <c r="RPD27" s="156"/>
      <c r="RPE27" s="156"/>
      <c r="RPF27" s="156"/>
      <c r="RPG27" s="156"/>
      <c r="RPH27" s="156"/>
      <c r="RPI27" s="156"/>
      <c r="RPJ27" s="156"/>
      <c r="RPK27" s="156"/>
      <c r="RPL27" s="156"/>
      <c r="RPM27" s="156"/>
      <c r="RPN27" s="156"/>
      <c r="RPO27" s="156"/>
      <c r="RPP27" s="156"/>
      <c r="RPQ27" s="156"/>
      <c r="RPR27" s="156"/>
      <c r="RPS27" s="156"/>
      <c r="RPT27" s="156"/>
      <c r="RPU27" s="156"/>
      <c r="RPV27" s="156"/>
      <c r="RPW27" s="156"/>
      <c r="RPX27" s="156"/>
      <c r="RPY27" s="156"/>
      <c r="RPZ27" s="156"/>
      <c r="RQA27" s="156"/>
      <c r="RQB27" s="156"/>
      <c r="RQC27" s="156"/>
      <c r="RQD27" s="156"/>
      <c r="RQE27" s="156"/>
      <c r="RQF27" s="156"/>
      <c r="RQG27" s="156"/>
      <c r="RQH27" s="156"/>
      <c r="RQI27" s="156"/>
      <c r="RQJ27" s="156"/>
      <c r="RQK27" s="156"/>
      <c r="RQL27" s="156"/>
      <c r="RQM27" s="156"/>
      <c r="RQN27" s="156"/>
      <c r="RQO27" s="156"/>
      <c r="RQP27" s="156"/>
      <c r="RQQ27" s="156"/>
      <c r="RQR27" s="156"/>
      <c r="RQS27" s="156"/>
      <c r="RQT27" s="156"/>
      <c r="RQU27" s="156"/>
      <c r="RQV27" s="156"/>
      <c r="RQW27" s="156"/>
      <c r="RQX27" s="156"/>
      <c r="RQY27" s="156"/>
      <c r="RQZ27" s="156"/>
      <c r="RRA27" s="156"/>
      <c r="RRB27" s="156"/>
      <c r="RRC27" s="156"/>
      <c r="RRD27" s="156"/>
      <c r="RRE27" s="156"/>
      <c r="RRF27" s="156"/>
      <c r="RRG27" s="156"/>
      <c r="RRH27" s="156"/>
      <c r="RRI27" s="156"/>
      <c r="RRJ27" s="156"/>
      <c r="RRK27" s="156"/>
      <c r="RRL27" s="156"/>
      <c r="RRM27" s="156"/>
      <c r="RRN27" s="156"/>
      <c r="RRO27" s="156"/>
      <c r="RRP27" s="156"/>
      <c r="RRQ27" s="156"/>
      <c r="RRR27" s="156"/>
      <c r="RRS27" s="156"/>
      <c r="RRT27" s="156"/>
      <c r="RRU27" s="156"/>
      <c r="RRV27" s="156"/>
      <c r="RRW27" s="156"/>
      <c r="RRX27" s="156"/>
      <c r="RRY27" s="156"/>
      <c r="RRZ27" s="156"/>
      <c r="RSA27" s="156"/>
      <c r="RSB27" s="156"/>
      <c r="RSC27" s="156"/>
      <c r="RSD27" s="156"/>
      <c r="RSE27" s="156"/>
      <c r="RSF27" s="156"/>
      <c r="RSG27" s="156"/>
      <c r="RSH27" s="156"/>
      <c r="RSI27" s="156"/>
      <c r="RSJ27" s="156"/>
      <c r="RSK27" s="156"/>
      <c r="RSL27" s="156"/>
      <c r="RSM27" s="156"/>
      <c r="RSN27" s="156"/>
      <c r="RSO27" s="156"/>
      <c r="RSP27" s="156"/>
      <c r="RSQ27" s="156"/>
      <c r="RSR27" s="156"/>
      <c r="RSS27" s="156"/>
      <c r="RST27" s="156"/>
      <c r="RSU27" s="156"/>
      <c r="RSV27" s="156"/>
      <c r="RSW27" s="156"/>
      <c r="RSX27" s="156"/>
      <c r="RSY27" s="156"/>
      <c r="RSZ27" s="156"/>
      <c r="RTA27" s="156"/>
      <c r="RTB27" s="156"/>
      <c r="RTC27" s="156"/>
      <c r="RTD27" s="156"/>
      <c r="RTE27" s="156"/>
      <c r="RTF27" s="156"/>
      <c r="RTG27" s="156"/>
      <c r="RTH27" s="156"/>
      <c r="RTI27" s="156"/>
      <c r="RTJ27" s="156"/>
      <c r="RTK27" s="156"/>
      <c r="RTL27" s="156"/>
      <c r="RTM27" s="156"/>
      <c r="RTN27" s="156"/>
      <c r="RTO27" s="156"/>
      <c r="RTP27" s="156"/>
      <c r="RTQ27" s="156"/>
      <c r="RTR27" s="156"/>
      <c r="RTS27" s="156"/>
      <c r="RTT27" s="156"/>
      <c r="RTU27" s="156"/>
      <c r="RTV27" s="156"/>
      <c r="RTW27" s="156"/>
      <c r="RTX27" s="156"/>
      <c r="RTY27" s="156"/>
      <c r="RTZ27" s="156"/>
      <c r="RUA27" s="156"/>
      <c r="RUB27" s="156"/>
      <c r="RUC27" s="156"/>
      <c r="RUD27" s="156"/>
      <c r="RUE27" s="156"/>
      <c r="RUF27" s="156"/>
      <c r="RUG27" s="156"/>
      <c r="RUH27" s="156"/>
      <c r="RUI27" s="156"/>
      <c r="RUJ27" s="156"/>
      <c r="RUK27" s="156"/>
      <c r="RUL27" s="156"/>
      <c r="RUM27" s="156"/>
      <c r="RUN27" s="156"/>
      <c r="RUO27" s="156"/>
      <c r="RUP27" s="156"/>
      <c r="RUQ27" s="156"/>
      <c r="RUR27" s="156"/>
      <c r="RUS27" s="156"/>
      <c r="RUT27" s="156"/>
      <c r="RUU27" s="156"/>
      <c r="RUV27" s="156"/>
      <c r="RUW27" s="156"/>
      <c r="RUX27" s="156"/>
      <c r="RUY27" s="156"/>
      <c r="RUZ27" s="156"/>
      <c r="RVA27" s="156"/>
      <c r="RVB27" s="156"/>
      <c r="RVC27" s="156"/>
      <c r="RVD27" s="156"/>
      <c r="RVE27" s="156"/>
      <c r="RVF27" s="156"/>
      <c r="RVG27" s="156"/>
      <c r="RVH27" s="156"/>
      <c r="RVI27" s="156"/>
      <c r="RVJ27" s="156"/>
      <c r="RVK27" s="156"/>
      <c r="RVL27" s="156"/>
      <c r="RVM27" s="156"/>
      <c r="RVN27" s="156"/>
      <c r="RVO27" s="156"/>
      <c r="RVP27" s="156"/>
      <c r="RVQ27" s="156"/>
      <c r="RVR27" s="156"/>
      <c r="RVS27" s="156"/>
      <c r="RVT27" s="156"/>
      <c r="RVU27" s="156"/>
      <c r="RVV27" s="156"/>
      <c r="RVW27" s="156"/>
      <c r="RVX27" s="156"/>
      <c r="RVY27" s="156"/>
      <c r="RVZ27" s="156"/>
      <c r="RWA27" s="156"/>
      <c r="RWB27" s="156"/>
      <c r="RWC27" s="156"/>
      <c r="RWD27" s="156"/>
      <c r="RWE27" s="156"/>
      <c r="RWF27" s="156"/>
      <c r="RWG27" s="156"/>
      <c r="RWH27" s="156"/>
      <c r="RWI27" s="156"/>
      <c r="RWJ27" s="156"/>
      <c r="RWK27" s="156"/>
      <c r="RWL27" s="156"/>
      <c r="RWM27" s="156"/>
      <c r="RWN27" s="156"/>
      <c r="RWO27" s="156"/>
      <c r="RWP27" s="156"/>
      <c r="RWQ27" s="156"/>
      <c r="RWR27" s="156"/>
      <c r="RWS27" s="156"/>
      <c r="RWT27" s="156"/>
      <c r="RWU27" s="156"/>
      <c r="RWV27" s="156"/>
      <c r="RWW27" s="156"/>
      <c r="RWX27" s="156"/>
      <c r="RWY27" s="156"/>
      <c r="RWZ27" s="156"/>
      <c r="RXA27" s="156"/>
      <c r="RXB27" s="156"/>
      <c r="RXC27" s="156"/>
      <c r="RXD27" s="156"/>
      <c r="RXE27" s="156"/>
      <c r="RXF27" s="156"/>
      <c r="RXG27" s="156"/>
      <c r="RXH27" s="156"/>
      <c r="RXI27" s="156"/>
      <c r="RXJ27" s="156"/>
      <c r="RXK27" s="156"/>
      <c r="RXL27" s="156"/>
      <c r="RXM27" s="156"/>
      <c r="RXN27" s="156"/>
      <c r="RXO27" s="156"/>
      <c r="RXP27" s="156"/>
      <c r="RXQ27" s="156"/>
      <c r="RXR27" s="156"/>
      <c r="RXS27" s="156"/>
      <c r="RXT27" s="156"/>
      <c r="RXU27" s="156"/>
      <c r="RXV27" s="156"/>
      <c r="RXW27" s="156"/>
      <c r="RXX27" s="156"/>
      <c r="RXY27" s="156"/>
      <c r="RXZ27" s="156"/>
      <c r="RYA27" s="156"/>
      <c r="RYB27" s="156"/>
      <c r="RYC27" s="156"/>
      <c r="RYD27" s="156"/>
      <c r="RYE27" s="156"/>
      <c r="RYF27" s="156"/>
      <c r="RYG27" s="156"/>
      <c r="RYH27" s="156"/>
      <c r="RYI27" s="156"/>
      <c r="RYJ27" s="156"/>
      <c r="RYK27" s="156"/>
      <c r="RYL27" s="156"/>
      <c r="RYM27" s="156"/>
      <c r="RYN27" s="156"/>
      <c r="RYO27" s="156"/>
      <c r="RYP27" s="156"/>
      <c r="RYQ27" s="156"/>
      <c r="RYR27" s="156"/>
      <c r="RYS27" s="156"/>
      <c r="RYT27" s="156"/>
      <c r="RYU27" s="156"/>
      <c r="RYV27" s="156"/>
      <c r="RYW27" s="156"/>
      <c r="RYX27" s="156"/>
      <c r="RYY27" s="156"/>
      <c r="RYZ27" s="156"/>
      <c r="RZA27" s="156"/>
      <c r="RZB27" s="156"/>
      <c r="RZC27" s="156"/>
      <c r="RZD27" s="156"/>
      <c r="RZE27" s="156"/>
      <c r="RZF27" s="156"/>
      <c r="RZG27" s="156"/>
      <c r="RZH27" s="156"/>
      <c r="RZI27" s="156"/>
      <c r="RZJ27" s="156"/>
      <c r="RZK27" s="156"/>
      <c r="RZL27" s="156"/>
      <c r="RZM27" s="156"/>
      <c r="RZN27" s="156"/>
      <c r="RZO27" s="156"/>
      <c r="RZP27" s="156"/>
      <c r="RZQ27" s="156"/>
      <c r="RZR27" s="156"/>
      <c r="RZS27" s="156"/>
      <c r="RZT27" s="156"/>
      <c r="RZU27" s="156"/>
      <c r="RZV27" s="156"/>
      <c r="RZW27" s="156"/>
      <c r="RZX27" s="156"/>
      <c r="RZY27" s="156"/>
      <c r="RZZ27" s="156"/>
      <c r="SAA27" s="156"/>
      <c r="SAB27" s="156"/>
      <c r="SAC27" s="156"/>
      <c r="SAD27" s="156"/>
      <c r="SAE27" s="156"/>
      <c r="SAF27" s="156"/>
      <c r="SAG27" s="156"/>
      <c r="SAH27" s="156"/>
      <c r="SAI27" s="156"/>
      <c r="SAJ27" s="156"/>
      <c r="SAK27" s="156"/>
      <c r="SAL27" s="156"/>
      <c r="SAM27" s="156"/>
      <c r="SAN27" s="156"/>
      <c r="SAO27" s="156"/>
      <c r="SAP27" s="156"/>
      <c r="SAQ27" s="156"/>
      <c r="SAR27" s="156"/>
      <c r="SAS27" s="156"/>
      <c r="SAT27" s="156"/>
      <c r="SAU27" s="156"/>
      <c r="SAV27" s="156"/>
      <c r="SAW27" s="156"/>
      <c r="SAX27" s="156"/>
      <c r="SAY27" s="156"/>
      <c r="SAZ27" s="156"/>
      <c r="SBA27" s="156"/>
      <c r="SBB27" s="156"/>
      <c r="SBC27" s="156"/>
      <c r="SBD27" s="156"/>
      <c r="SBE27" s="156"/>
      <c r="SBF27" s="156"/>
      <c r="SBG27" s="156"/>
      <c r="SBH27" s="156"/>
      <c r="SBI27" s="156"/>
      <c r="SBJ27" s="156"/>
      <c r="SBK27" s="156"/>
      <c r="SBL27" s="156"/>
      <c r="SBM27" s="156"/>
      <c r="SBN27" s="156"/>
      <c r="SBO27" s="156"/>
      <c r="SBP27" s="156"/>
      <c r="SBQ27" s="156"/>
      <c r="SBR27" s="156"/>
      <c r="SBS27" s="156"/>
      <c r="SBT27" s="156"/>
      <c r="SBU27" s="156"/>
      <c r="SBV27" s="156"/>
      <c r="SBW27" s="156"/>
      <c r="SBX27" s="156"/>
      <c r="SBY27" s="156"/>
      <c r="SBZ27" s="156"/>
      <c r="SCA27" s="156"/>
      <c r="SCB27" s="156"/>
      <c r="SCC27" s="156"/>
      <c r="SCD27" s="156"/>
      <c r="SCE27" s="156"/>
      <c r="SCF27" s="156"/>
      <c r="SCG27" s="156"/>
      <c r="SCH27" s="156"/>
      <c r="SCI27" s="156"/>
      <c r="SCJ27" s="156"/>
      <c r="SCK27" s="156"/>
      <c r="SCL27" s="156"/>
      <c r="SCM27" s="156"/>
      <c r="SCN27" s="156"/>
      <c r="SCO27" s="156"/>
      <c r="SCP27" s="156"/>
      <c r="SCQ27" s="156"/>
      <c r="SCR27" s="156"/>
      <c r="SCS27" s="156"/>
      <c r="SCT27" s="156"/>
      <c r="SCU27" s="156"/>
      <c r="SCV27" s="156"/>
      <c r="SCW27" s="156"/>
      <c r="SCX27" s="156"/>
      <c r="SCY27" s="156"/>
      <c r="SCZ27" s="156"/>
      <c r="SDA27" s="156"/>
      <c r="SDB27" s="156"/>
      <c r="SDC27" s="156"/>
      <c r="SDD27" s="156"/>
      <c r="SDE27" s="156"/>
      <c r="SDF27" s="156"/>
      <c r="SDG27" s="156"/>
      <c r="SDH27" s="156"/>
      <c r="SDI27" s="156"/>
      <c r="SDJ27" s="156"/>
      <c r="SDK27" s="156"/>
      <c r="SDL27" s="156"/>
      <c r="SDM27" s="156"/>
      <c r="SDN27" s="156"/>
      <c r="SDO27" s="156"/>
      <c r="SDP27" s="156"/>
      <c r="SDQ27" s="156"/>
      <c r="SDR27" s="156"/>
      <c r="SDS27" s="156"/>
      <c r="SDT27" s="156"/>
      <c r="SDU27" s="156"/>
      <c r="SDV27" s="156"/>
      <c r="SDW27" s="156"/>
      <c r="SDX27" s="156"/>
      <c r="SDY27" s="156"/>
      <c r="SDZ27" s="156"/>
      <c r="SEA27" s="156"/>
      <c r="SEB27" s="156"/>
      <c r="SEC27" s="156"/>
      <c r="SED27" s="156"/>
      <c r="SEE27" s="156"/>
      <c r="SEF27" s="156"/>
      <c r="SEG27" s="156"/>
      <c r="SEH27" s="156"/>
      <c r="SEI27" s="156"/>
      <c r="SEJ27" s="156"/>
      <c r="SEK27" s="156"/>
      <c r="SEL27" s="156"/>
      <c r="SEM27" s="156"/>
      <c r="SEN27" s="156"/>
      <c r="SEO27" s="156"/>
      <c r="SEP27" s="156"/>
      <c r="SEQ27" s="156"/>
      <c r="SER27" s="156"/>
      <c r="SES27" s="156"/>
      <c r="SET27" s="156"/>
      <c r="SEU27" s="156"/>
      <c r="SEV27" s="156"/>
      <c r="SEW27" s="156"/>
      <c r="SEX27" s="156"/>
      <c r="SEY27" s="156"/>
      <c r="SEZ27" s="156"/>
      <c r="SFA27" s="156"/>
      <c r="SFB27" s="156"/>
      <c r="SFC27" s="156"/>
      <c r="SFD27" s="156"/>
      <c r="SFE27" s="156"/>
      <c r="SFF27" s="156"/>
      <c r="SFG27" s="156"/>
      <c r="SFH27" s="156"/>
      <c r="SFI27" s="156"/>
      <c r="SFJ27" s="156"/>
      <c r="SFK27" s="156"/>
      <c r="SFL27" s="156"/>
      <c r="SFM27" s="156"/>
      <c r="SFN27" s="156"/>
      <c r="SFO27" s="156"/>
      <c r="SFP27" s="156"/>
      <c r="SFQ27" s="156"/>
      <c r="SFR27" s="156"/>
      <c r="SFS27" s="156"/>
      <c r="SFT27" s="156"/>
      <c r="SFU27" s="156"/>
      <c r="SFV27" s="156"/>
      <c r="SFW27" s="156"/>
      <c r="SFX27" s="156"/>
      <c r="SFY27" s="156"/>
      <c r="SFZ27" s="156"/>
      <c r="SGA27" s="156"/>
      <c r="SGB27" s="156"/>
      <c r="SGC27" s="156"/>
      <c r="SGD27" s="156"/>
      <c r="SGE27" s="156"/>
      <c r="SGF27" s="156"/>
      <c r="SGG27" s="156"/>
      <c r="SGH27" s="156"/>
      <c r="SGI27" s="156"/>
      <c r="SGJ27" s="156"/>
      <c r="SGK27" s="156"/>
      <c r="SGL27" s="156"/>
      <c r="SGM27" s="156"/>
      <c r="SGN27" s="156"/>
      <c r="SGO27" s="156"/>
      <c r="SGP27" s="156"/>
      <c r="SGQ27" s="156"/>
      <c r="SGR27" s="156"/>
      <c r="SGS27" s="156"/>
      <c r="SGT27" s="156"/>
      <c r="SGU27" s="156"/>
      <c r="SGV27" s="156"/>
      <c r="SGW27" s="156"/>
      <c r="SGX27" s="156"/>
      <c r="SGY27" s="156"/>
      <c r="SGZ27" s="156"/>
      <c r="SHA27" s="156"/>
      <c r="SHB27" s="156"/>
      <c r="SHC27" s="156"/>
      <c r="SHD27" s="156"/>
      <c r="SHE27" s="156"/>
      <c r="SHF27" s="156"/>
      <c r="SHG27" s="156"/>
      <c r="SHH27" s="156"/>
      <c r="SHI27" s="156"/>
      <c r="SHJ27" s="156"/>
      <c r="SHK27" s="156"/>
      <c r="SHL27" s="156"/>
      <c r="SHM27" s="156"/>
      <c r="SHN27" s="156"/>
      <c r="SHO27" s="156"/>
      <c r="SHP27" s="156"/>
      <c r="SHQ27" s="156"/>
      <c r="SHR27" s="156"/>
      <c r="SHS27" s="156"/>
      <c r="SHT27" s="156"/>
      <c r="SHU27" s="156"/>
      <c r="SHV27" s="156"/>
      <c r="SHW27" s="156"/>
      <c r="SHX27" s="156"/>
      <c r="SHY27" s="156"/>
      <c r="SHZ27" s="156"/>
      <c r="SIA27" s="156"/>
      <c r="SIB27" s="156"/>
      <c r="SIC27" s="156"/>
      <c r="SID27" s="156"/>
      <c r="SIE27" s="156"/>
      <c r="SIF27" s="156"/>
      <c r="SIG27" s="156"/>
      <c r="SIH27" s="156"/>
      <c r="SII27" s="156"/>
      <c r="SIJ27" s="156"/>
      <c r="SIK27" s="156"/>
      <c r="SIL27" s="156"/>
      <c r="SIM27" s="156"/>
      <c r="SIN27" s="156"/>
      <c r="SIO27" s="156"/>
      <c r="SIP27" s="156"/>
      <c r="SIQ27" s="156"/>
      <c r="SIR27" s="156"/>
      <c r="SIS27" s="156"/>
      <c r="SIT27" s="156"/>
      <c r="SIU27" s="156"/>
      <c r="SIV27" s="156"/>
      <c r="SIW27" s="156"/>
      <c r="SIX27" s="156"/>
      <c r="SIY27" s="156"/>
      <c r="SIZ27" s="156"/>
      <c r="SJA27" s="156"/>
      <c r="SJB27" s="156"/>
      <c r="SJC27" s="156"/>
      <c r="SJD27" s="156"/>
      <c r="SJE27" s="156"/>
      <c r="SJF27" s="156"/>
      <c r="SJG27" s="156"/>
      <c r="SJH27" s="156"/>
      <c r="SJI27" s="156"/>
      <c r="SJJ27" s="156"/>
      <c r="SJK27" s="156"/>
      <c r="SJL27" s="156"/>
      <c r="SJM27" s="156"/>
      <c r="SJN27" s="156"/>
      <c r="SJO27" s="156"/>
      <c r="SJP27" s="156"/>
      <c r="SJQ27" s="156"/>
      <c r="SJR27" s="156"/>
      <c r="SJS27" s="156"/>
      <c r="SJT27" s="156"/>
      <c r="SJU27" s="156"/>
      <c r="SJV27" s="156"/>
      <c r="SJW27" s="156"/>
      <c r="SJX27" s="156"/>
      <c r="SJY27" s="156"/>
      <c r="SJZ27" s="156"/>
      <c r="SKA27" s="156"/>
      <c r="SKB27" s="156"/>
      <c r="SKC27" s="156"/>
      <c r="SKD27" s="156"/>
      <c r="SKE27" s="156"/>
      <c r="SKF27" s="156"/>
      <c r="SKG27" s="156"/>
      <c r="SKH27" s="156"/>
      <c r="SKI27" s="156"/>
      <c r="SKJ27" s="156"/>
      <c r="SKK27" s="156"/>
      <c r="SKL27" s="156"/>
      <c r="SKM27" s="156"/>
      <c r="SKN27" s="156"/>
      <c r="SKO27" s="156"/>
      <c r="SKP27" s="156"/>
      <c r="SKQ27" s="156"/>
      <c r="SKR27" s="156"/>
      <c r="SKS27" s="156"/>
      <c r="SKT27" s="156"/>
      <c r="SKU27" s="156"/>
      <c r="SKV27" s="156"/>
      <c r="SKW27" s="156"/>
      <c r="SKX27" s="156"/>
      <c r="SKY27" s="156"/>
      <c r="SKZ27" s="156"/>
      <c r="SLA27" s="156"/>
      <c r="SLB27" s="156"/>
      <c r="SLC27" s="156"/>
      <c r="SLD27" s="156"/>
      <c r="SLE27" s="156"/>
      <c r="SLF27" s="156"/>
      <c r="SLG27" s="156"/>
      <c r="SLH27" s="156"/>
      <c r="SLI27" s="156"/>
      <c r="SLJ27" s="156"/>
      <c r="SLK27" s="156"/>
      <c r="SLL27" s="156"/>
      <c r="SLM27" s="156"/>
      <c r="SLN27" s="156"/>
      <c r="SLO27" s="156"/>
      <c r="SLP27" s="156"/>
      <c r="SLQ27" s="156"/>
      <c r="SLR27" s="156"/>
      <c r="SLS27" s="156"/>
      <c r="SLT27" s="156"/>
      <c r="SLU27" s="156"/>
      <c r="SLV27" s="156"/>
      <c r="SLW27" s="156"/>
      <c r="SLX27" s="156"/>
      <c r="SLY27" s="156"/>
      <c r="SLZ27" s="156"/>
      <c r="SMA27" s="156"/>
      <c r="SMB27" s="156"/>
      <c r="SMC27" s="156"/>
      <c r="SMD27" s="156"/>
      <c r="SME27" s="156"/>
      <c r="SMF27" s="156"/>
      <c r="SMG27" s="156"/>
      <c r="SMH27" s="156"/>
      <c r="SMI27" s="156"/>
      <c r="SMJ27" s="156"/>
      <c r="SMK27" s="156"/>
      <c r="SML27" s="156"/>
      <c r="SMM27" s="156"/>
      <c r="SMN27" s="156"/>
      <c r="SMO27" s="156"/>
      <c r="SMP27" s="156"/>
      <c r="SMQ27" s="156"/>
      <c r="SMR27" s="156"/>
      <c r="SMS27" s="156"/>
      <c r="SMT27" s="156"/>
      <c r="SMU27" s="156"/>
      <c r="SMV27" s="156"/>
      <c r="SMW27" s="156"/>
      <c r="SMX27" s="156"/>
      <c r="SMY27" s="156"/>
      <c r="SMZ27" s="156"/>
      <c r="SNA27" s="156"/>
      <c r="SNB27" s="156"/>
      <c r="SNC27" s="156"/>
      <c r="SND27" s="156"/>
      <c r="SNE27" s="156"/>
      <c r="SNF27" s="156"/>
      <c r="SNG27" s="156"/>
      <c r="SNH27" s="156"/>
      <c r="SNI27" s="156"/>
      <c r="SNJ27" s="156"/>
      <c r="SNK27" s="156"/>
      <c r="SNL27" s="156"/>
      <c r="SNM27" s="156"/>
      <c r="SNN27" s="156"/>
      <c r="SNO27" s="156"/>
      <c r="SNP27" s="156"/>
      <c r="SNQ27" s="156"/>
      <c r="SNR27" s="156"/>
      <c r="SNS27" s="156"/>
      <c r="SNT27" s="156"/>
      <c r="SNU27" s="156"/>
      <c r="SNV27" s="156"/>
      <c r="SNW27" s="156"/>
      <c r="SNX27" s="156"/>
      <c r="SNY27" s="156"/>
      <c r="SNZ27" s="156"/>
      <c r="SOA27" s="156"/>
      <c r="SOB27" s="156"/>
      <c r="SOC27" s="156"/>
      <c r="SOD27" s="156"/>
      <c r="SOE27" s="156"/>
      <c r="SOF27" s="156"/>
      <c r="SOG27" s="156"/>
      <c r="SOH27" s="156"/>
      <c r="SOI27" s="156"/>
      <c r="SOJ27" s="156"/>
      <c r="SOK27" s="156"/>
      <c r="SOL27" s="156"/>
      <c r="SOM27" s="156"/>
      <c r="SON27" s="156"/>
      <c r="SOO27" s="156"/>
      <c r="SOP27" s="156"/>
      <c r="SOQ27" s="156"/>
      <c r="SOR27" s="156"/>
      <c r="SOS27" s="156"/>
      <c r="SOT27" s="156"/>
      <c r="SOU27" s="156"/>
      <c r="SOV27" s="156"/>
      <c r="SOW27" s="156"/>
      <c r="SOX27" s="156"/>
      <c r="SOY27" s="156"/>
      <c r="SOZ27" s="156"/>
      <c r="SPA27" s="156"/>
      <c r="SPB27" s="156"/>
      <c r="SPC27" s="156"/>
      <c r="SPD27" s="156"/>
      <c r="SPE27" s="156"/>
      <c r="SPF27" s="156"/>
      <c r="SPG27" s="156"/>
      <c r="SPH27" s="156"/>
      <c r="SPI27" s="156"/>
      <c r="SPJ27" s="156"/>
      <c r="SPK27" s="156"/>
      <c r="SPL27" s="156"/>
      <c r="SPM27" s="156"/>
      <c r="SPN27" s="156"/>
      <c r="SPO27" s="156"/>
      <c r="SPP27" s="156"/>
      <c r="SPQ27" s="156"/>
      <c r="SPR27" s="156"/>
      <c r="SPS27" s="156"/>
      <c r="SPT27" s="156"/>
      <c r="SPU27" s="156"/>
      <c r="SPV27" s="156"/>
      <c r="SPW27" s="156"/>
      <c r="SPX27" s="156"/>
      <c r="SPY27" s="156"/>
      <c r="SPZ27" s="156"/>
      <c r="SQA27" s="156"/>
      <c r="SQB27" s="156"/>
      <c r="SQC27" s="156"/>
      <c r="SQD27" s="156"/>
      <c r="SQE27" s="156"/>
      <c r="SQF27" s="156"/>
      <c r="SQG27" s="156"/>
      <c r="SQH27" s="156"/>
      <c r="SQI27" s="156"/>
      <c r="SQJ27" s="156"/>
      <c r="SQK27" s="156"/>
      <c r="SQL27" s="156"/>
      <c r="SQM27" s="156"/>
      <c r="SQN27" s="156"/>
      <c r="SQO27" s="156"/>
      <c r="SQP27" s="156"/>
      <c r="SQQ27" s="156"/>
      <c r="SQR27" s="156"/>
      <c r="SQS27" s="156"/>
      <c r="SQT27" s="156"/>
      <c r="SQU27" s="156"/>
      <c r="SQV27" s="156"/>
      <c r="SQW27" s="156"/>
      <c r="SQX27" s="156"/>
      <c r="SQY27" s="156"/>
      <c r="SQZ27" s="156"/>
      <c r="SRA27" s="156"/>
      <c r="SRB27" s="156"/>
      <c r="SRC27" s="156"/>
      <c r="SRD27" s="156"/>
      <c r="SRE27" s="156"/>
      <c r="SRF27" s="156"/>
      <c r="SRG27" s="156"/>
      <c r="SRH27" s="156"/>
      <c r="SRI27" s="156"/>
      <c r="SRJ27" s="156"/>
      <c r="SRK27" s="156"/>
      <c r="SRL27" s="156"/>
      <c r="SRM27" s="156"/>
      <c r="SRN27" s="156"/>
      <c r="SRO27" s="156"/>
      <c r="SRP27" s="156"/>
      <c r="SRQ27" s="156"/>
      <c r="SRR27" s="156"/>
      <c r="SRS27" s="156"/>
      <c r="SRT27" s="156"/>
      <c r="SRU27" s="156"/>
      <c r="SRV27" s="156"/>
      <c r="SRW27" s="156"/>
      <c r="SRX27" s="156"/>
      <c r="SRY27" s="156"/>
      <c r="SRZ27" s="156"/>
      <c r="SSA27" s="156"/>
      <c r="SSB27" s="156"/>
      <c r="SSC27" s="156"/>
      <c r="SSD27" s="156"/>
      <c r="SSE27" s="156"/>
      <c r="SSF27" s="156"/>
      <c r="SSG27" s="156"/>
      <c r="SSH27" s="156"/>
      <c r="SSI27" s="156"/>
      <c r="SSJ27" s="156"/>
      <c r="SSK27" s="156"/>
      <c r="SSL27" s="156"/>
      <c r="SSM27" s="156"/>
      <c r="SSN27" s="156"/>
      <c r="SSO27" s="156"/>
      <c r="SSP27" s="156"/>
      <c r="SSQ27" s="156"/>
      <c r="SSR27" s="156"/>
      <c r="SSS27" s="156"/>
      <c r="SST27" s="156"/>
      <c r="SSU27" s="156"/>
      <c r="SSV27" s="156"/>
      <c r="SSW27" s="156"/>
      <c r="SSX27" s="156"/>
      <c r="SSY27" s="156"/>
      <c r="SSZ27" s="156"/>
      <c r="STA27" s="156"/>
      <c r="STB27" s="156"/>
      <c r="STC27" s="156"/>
      <c r="STD27" s="156"/>
      <c r="STE27" s="156"/>
      <c r="STF27" s="156"/>
      <c r="STG27" s="156"/>
      <c r="STH27" s="156"/>
      <c r="STI27" s="156"/>
      <c r="STJ27" s="156"/>
      <c r="STK27" s="156"/>
      <c r="STL27" s="156"/>
      <c r="STM27" s="156"/>
      <c r="STN27" s="156"/>
      <c r="STO27" s="156"/>
      <c r="STP27" s="156"/>
      <c r="STQ27" s="156"/>
      <c r="STR27" s="156"/>
      <c r="STS27" s="156"/>
      <c r="STT27" s="156"/>
      <c r="STU27" s="156"/>
      <c r="STV27" s="156"/>
      <c r="STW27" s="156"/>
      <c r="STX27" s="156"/>
      <c r="STY27" s="156"/>
      <c r="STZ27" s="156"/>
      <c r="SUA27" s="156"/>
      <c r="SUB27" s="156"/>
      <c r="SUC27" s="156"/>
      <c r="SUD27" s="156"/>
      <c r="SUE27" s="156"/>
      <c r="SUF27" s="156"/>
      <c r="SUG27" s="156"/>
      <c r="SUH27" s="156"/>
      <c r="SUI27" s="156"/>
      <c r="SUJ27" s="156"/>
      <c r="SUK27" s="156"/>
      <c r="SUL27" s="156"/>
      <c r="SUM27" s="156"/>
      <c r="SUN27" s="156"/>
      <c r="SUO27" s="156"/>
      <c r="SUP27" s="156"/>
      <c r="SUQ27" s="156"/>
      <c r="SUR27" s="156"/>
      <c r="SUS27" s="156"/>
      <c r="SUT27" s="156"/>
      <c r="SUU27" s="156"/>
      <c r="SUV27" s="156"/>
      <c r="SUW27" s="156"/>
      <c r="SUX27" s="156"/>
      <c r="SUY27" s="156"/>
      <c r="SUZ27" s="156"/>
      <c r="SVA27" s="156"/>
      <c r="SVB27" s="156"/>
      <c r="SVC27" s="156"/>
      <c r="SVD27" s="156"/>
      <c r="SVE27" s="156"/>
      <c r="SVF27" s="156"/>
      <c r="SVG27" s="156"/>
      <c r="SVH27" s="156"/>
      <c r="SVI27" s="156"/>
      <c r="SVJ27" s="156"/>
      <c r="SVK27" s="156"/>
      <c r="SVL27" s="156"/>
      <c r="SVM27" s="156"/>
      <c r="SVN27" s="156"/>
      <c r="SVO27" s="156"/>
      <c r="SVP27" s="156"/>
      <c r="SVQ27" s="156"/>
      <c r="SVR27" s="156"/>
      <c r="SVS27" s="156"/>
      <c r="SVT27" s="156"/>
      <c r="SVU27" s="156"/>
      <c r="SVV27" s="156"/>
      <c r="SVW27" s="156"/>
      <c r="SVX27" s="156"/>
      <c r="SVY27" s="156"/>
      <c r="SVZ27" s="156"/>
      <c r="SWA27" s="156"/>
      <c r="SWB27" s="156"/>
      <c r="SWC27" s="156"/>
      <c r="SWD27" s="156"/>
      <c r="SWE27" s="156"/>
      <c r="SWF27" s="156"/>
      <c r="SWG27" s="156"/>
      <c r="SWH27" s="156"/>
      <c r="SWI27" s="156"/>
      <c r="SWJ27" s="156"/>
      <c r="SWK27" s="156"/>
      <c r="SWL27" s="156"/>
      <c r="SWM27" s="156"/>
      <c r="SWN27" s="156"/>
      <c r="SWO27" s="156"/>
      <c r="SWP27" s="156"/>
      <c r="SWQ27" s="156"/>
      <c r="SWR27" s="156"/>
      <c r="SWS27" s="156"/>
      <c r="SWT27" s="156"/>
      <c r="SWU27" s="156"/>
      <c r="SWV27" s="156"/>
      <c r="SWW27" s="156"/>
      <c r="SWX27" s="156"/>
      <c r="SWY27" s="156"/>
      <c r="SWZ27" s="156"/>
      <c r="SXA27" s="156"/>
      <c r="SXB27" s="156"/>
      <c r="SXC27" s="156"/>
      <c r="SXD27" s="156"/>
      <c r="SXE27" s="156"/>
      <c r="SXF27" s="156"/>
      <c r="SXG27" s="156"/>
      <c r="SXH27" s="156"/>
      <c r="SXI27" s="156"/>
      <c r="SXJ27" s="156"/>
      <c r="SXK27" s="156"/>
      <c r="SXL27" s="156"/>
      <c r="SXM27" s="156"/>
      <c r="SXN27" s="156"/>
      <c r="SXO27" s="156"/>
      <c r="SXP27" s="156"/>
      <c r="SXQ27" s="156"/>
      <c r="SXR27" s="156"/>
      <c r="SXS27" s="156"/>
      <c r="SXT27" s="156"/>
      <c r="SXU27" s="156"/>
      <c r="SXV27" s="156"/>
      <c r="SXW27" s="156"/>
      <c r="SXX27" s="156"/>
      <c r="SXY27" s="156"/>
      <c r="SXZ27" s="156"/>
      <c r="SYA27" s="156"/>
      <c r="SYB27" s="156"/>
      <c r="SYC27" s="156"/>
      <c r="SYD27" s="156"/>
      <c r="SYE27" s="156"/>
      <c r="SYF27" s="156"/>
      <c r="SYG27" s="156"/>
      <c r="SYH27" s="156"/>
      <c r="SYI27" s="156"/>
      <c r="SYJ27" s="156"/>
      <c r="SYK27" s="156"/>
      <c r="SYL27" s="156"/>
      <c r="SYM27" s="156"/>
      <c r="SYN27" s="156"/>
      <c r="SYO27" s="156"/>
      <c r="SYP27" s="156"/>
      <c r="SYQ27" s="156"/>
      <c r="SYR27" s="156"/>
      <c r="SYS27" s="156"/>
      <c r="SYT27" s="156"/>
      <c r="SYU27" s="156"/>
      <c r="SYV27" s="156"/>
      <c r="SYW27" s="156"/>
      <c r="SYX27" s="156"/>
      <c r="SYY27" s="156"/>
      <c r="SYZ27" s="156"/>
      <c r="SZA27" s="156"/>
      <c r="SZB27" s="156"/>
      <c r="SZC27" s="156"/>
      <c r="SZD27" s="156"/>
      <c r="SZE27" s="156"/>
      <c r="SZF27" s="156"/>
      <c r="SZG27" s="156"/>
      <c r="SZH27" s="156"/>
      <c r="SZI27" s="156"/>
      <c r="SZJ27" s="156"/>
      <c r="SZK27" s="156"/>
      <c r="SZL27" s="156"/>
      <c r="SZM27" s="156"/>
      <c r="SZN27" s="156"/>
      <c r="SZO27" s="156"/>
      <c r="SZP27" s="156"/>
      <c r="SZQ27" s="156"/>
      <c r="SZR27" s="156"/>
      <c r="SZS27" s="156"/>
      <c r="SZT27" s="156"/>
      <c r="SZU27" s="156"/>
      <c r="SZV27" s="156"/>
      <c r="SZW27" s="156"/>
      <c r="SZX27" s="156"/>
      <c r="SZY27" s="156"/>
      <c r="SZZ27" s="156"/>
      <c r="TAA27" s="156"/>
      <c r="TAB27" s="156"/>
      <c r="TAC27" s="156"/>
      <c r="TAD27" s="156"/>
      <c r="TAE27" s="156"/>
      <c r="TAF27" s="156"/>
      <c r="TAG27" s="156"/>
      <c r="TAH27" s="156"/>
      <c r="TAI27" s="156"/>
      <c r="TAJ27" s="156"/>
      <c r="TAK27" s="156"/>
      <c r="TAL27" s="156"/>
      <c r="TAM27" s="156"/>
      <c r="TAN27" s="156"/>
      <c r="TAO27" s="156"/>
      <c r="TAP27" s="156"/>
      <c r="TAQ27" s="156"/>
      <c r="TAR27" s="156"/>
      <c r="TAS27" s="156"/>
      <c r="TAT27" s="156"/>
      <c r="TAU27" s="156"/>
      <c r="TAV27" s="156"/>
      <c r="TAW27" s="156"/>
      <c r="TAX27" s="156"/>
      <c r="TAY27" s="156"/>
      <c r="TAZ27" s="156"/>
      <c r="TBA27" s="156"/>
      <c r="TBB27" s="156"/>
      <c r="TBC27" s="156"/>
      <c r="TBD27" s="156"/>
      <c r="TBE27" s="156"/>
      <c r="TBF27" s="156"/>
      <c r="TBG27" s="156"/>
      <c r="TBH27" s="156"/>
      <c r="TBI27" s="156"/>
      <c r="TBJ27" s="156"/>
      <c r="TBK27" s="156"/>
      <c r="TBL27" s="156"/>
      <c r="TBM27" s="156"/>
      <c r="TBN27" s="156"/>
      <c r="TBO27" s="156"/>
      <c r="TBP27" s="156"/>
      <c r="TBQ27" s="156"/>
      <c r="TBR27" s="156"/>
      <c r="TBS27" s="156"/>
      <c r="TBT27" s="156"/>
      <c r="TBU27" s="156"/>
      <c r="TBV27" s="156"/>
      <c r="TBW27" s="156"/>
      <c r="TBX27" s="156"/>
      <c r="TBY27" s="156"/>
      <c r="TBZ27" s="156"/>
      <c r="TCA27" s="156"/>
      <c r="TCB27" s="156"/>
      <c r="TCC27" s="156"/>
      <c r="TCD27" s="156"/>
      <c r="TCE27" s="156"/>
      <c r="TCF27" s="156"/>
      <c r="TCG27" s="156"/>
      <c r="TCH27" s="156"/>
      <c r="TCI27" s="156"/>
      <c r="TCJ27" s="156"/>
      <c r="TCK27" s="156"/>
      <c r="TCL27" s="156"/>
      <c r="TCM27" s="156"/>
      <c r="TCN27" s="156"/>
      <c r="TCO27" s="156"/>
      <c r="TCP27" s="156"/>
      <c r="TCQ27" s="156"/>
      <c r="TCR27" s="156"/>
      <c r="TCS27" s="156"/>
      <c r="TCT27" s="156"/>
      <c r="TCU27" s="156"/>
      <c r="TCV27" s="156"/>
      <c r="TCW27" s="156"/>
      <c r="TCX27" s="156"/>
      <c r="TCY27" s="156"/>
      <c r="TCZ27" s="156"/>
      <c r="TDA27" s="156"/>
      <c r="TDB27" s="156"/>
      <c r="TDC27" s="156"/>
      <c r="TDD27" s="156"/>
      <c r="TDE27" s="156"/>
      <c r="TDF27" s="156"/>
      <c r="TDG27" s="156"/>
      <c r="TDH27" s="156"/>
      <c r="TDI27" s="156"/>
      <c r="TDJ27" s="156"/>
      <c r="TDK27" s="156"/>
      <c r="TDL27" s="156"/>
      <c r="TDM27" s="156"/>
      <c r="TDN27" s="156"/>
      <c r="TDO27" s="156"/>
      <c r="TDP27" s="156"/>
      <c r="TDQ27" s="156"/>
      <c r="TDR27" s="156"/>
      <c r="TDS27" s="156"/>
      <c r="TDT27" s="156"/>
      <c r="TDU27" s="156"/>
      <c r="TDV27" s="156"/>
      <c r="TDW27" s="156"/>
      <c r="TDX27" s="156"/>
      <c r="TDY27" s="156"/>
      <c r="TDZ27" s="156"/>
      <c r="TEA27" s="156"/>
      <c r="TEB27" s="156"/>
      <c r="TEC27" s="156"/>
      <c r="TED27" s="156"/>
      <c r="TEE27" s="156"/>
      <c r="TEF27" s="156"/>
      <c r="TEG27" s="156"/>
      <c r="TEH27" s="156"/>
      <c r="TEI27" s="156"/>
      <c r="TEJ27" s="156"/>
      <c r="TEK27" s="156"/>
      <c r="TEL27" s="156"/>
      <c r="TEM27" s="156"/>
      <c r="TEN27" s="156"/>
      <c r="TEO27" s="156"/>
      <c r="TEP27" s="156"/>
      <c r="TEQ27" s="156"/>
      <c r="TER27" s="156"/>
      <c r="TES27" s="156"/>
      <c r="TET27" s="156"/>
      <c r="TEU27" s="156"/>
      <c r="TEV27" s="156"/>
      <c r="TEW27" s="156"/>
      <c r="TEX27" s="156"/>
      <c r="TEY27" s="156"/>
      <c r="TEZ27" s="156"/>
      <c r="TFA27" s="156"/>
      <c r="TFB27" s="156"/>
      <c r="TFC27" s="156"/>
      <c r="TFD27" s="156"/>
      <c r="TFE27" s="156"/>
      <c r="TFF27" s="156"/>
      <c r="TFG27" s="156"/>
      <c r="TFH27" s="156"/>
      <c r="TFI27" s="156"/>
      <c r="TFJ27" s="156"/>
      <c r="TFK27" s="156"/>
      <c r="TFL27" s="156"/>
      <c r="TFM27" s="156"/>
      <c r="TFN27" s="156"/>
      <c r="TFO27" s="156"/>
      <c r="TFP27" s="156"/>
      <c r="TFQ27" s="156"/>
      <c r="TFR27" s="156"/>
      <c r="TFS27" s="156"/>
      <c r="TFT27" s="156"/>
      <c r="TFU27" s="156"/>
      <c r="TFV27" s="156"/>
      <c r="TFW27" s="156"/>
      <c r="TFX27" s="156"/>
      <c r="TFY27" s="156"/>
      <c r="TFZ27" s="156"/>
      <c r="TGA27" s="156"/>
      <c r="TGB27" s="156"/>
      <c r="TGC27" s="156"/>
      <c r="TGD27" s="156"/>
      <c r="TGE27" s="156"/>
      <c r="TGF27" s="156"/>
      <c r="TGG27" s="156"/>
      <c r="TGH27" s="156"/>
      <c r="TGI27" s="156"/>
      <c r="TGJ27" s="156"/>
      <c r="TGK27" s="156"/>
      <c r="TGL27" s="156"/>
      <c r="TGM27" s="156"/>
      <c r="TGN27" s="156"/>
      <c r="TGO27" s="156"/>
      <c r="TGP27" s="156"/>
      <c r="TGQ27" s="156"/>
      <c r="TGR27" s="156"/>
      <c r="TGS27" s="156"/>
      <c r="TGT27" s="156"/>
      <c r="TGU27" s="156"/>
      <c r="TGV27" s="156"/>
      <c r="TGW27" s="156"/>
      <c r="TGX27" s="156"/>
      <c r="TGY27" s="156"/>
      <c r="TGZ27" s="156"/>
      <c r="THA27" s="156"/>
      <c r="THB27" s="156"/>
      <c r="THC27" s="156"/>
      <c r="THD27" s="156"/>
      <c r="THE27" s="156"/>
      <c r="THF27" s="156"/>
      <c r="THG27" s="156"/>
      <c r="THH27" s="156"/>
      <c r="THI27" s="156"/>
      <c r="THJ27" s="156"/>
      <c r="THK27" s="156"/>
      <c r="THL27" s="156"/>
      <c r="THM27" s="156"/>
      <c r="THN27" s="156"/>
      <c r="THO27" s="156"/>
      <c r="THP27" s="156"/>
      <c r="THQ27" s="156"/>
      <c r="THR27" s="156"/>
      <c r="THS27" s="156"/>
      <c r="THT27" s="156"/>
      <c r="THU27" s="156"/>
      <c r="THV27" s="156"/>
      <c r="THW27" s="156"/>
      <c r="THX27" s="156"/>
      <c r="THY27" s="156"/>
      <c r="THZ27" s="156"/>
      <c r="TIA27" s="156"/>
      <c r="TIB27" s="156"/>
      <c r="TIC27" s="156"/>
      <c r="TID27" s="156"/>
      <c r="TIE27" s="156"/>
      <c r="TIF27" s="156"/>
      <c r="TIG27" s="156"/>
      <c r="TIH27" s="156"/>
      <c r="TII27" s="156"/>
      <c r="TIJ27" s="156"/>
      <c r="TIK27" s="156"/>
      <c r="TIL27" s="156"/>
      <c r="TIM27" s="156"/>
      <c r="TIN27" s="156"/>
      <c r="TIO27" s="156"/>
      <c r="TIP27" s="156"/>
      <c r="TIQ27" s="156"/>
      <c r="TIR27" s="156"/>
      <c r="TIS27" s="156"/>
      <c r="TIT27" s="156"/>
      <c r="TIU27" s="156"/>
      <c r="TIV27" s="156"/>
      <c r="TIW27" s="156"/>
      <c r="TIX27" s="156"/>
      <c r="TIY27" s="156"/>
      <c r="TIZ27" s="156"/>
      <c r="TJA27" s="156"/>
      <c r="TJB27" s="156"/>
      <c r="TJC27" s="156"/>
      <c r="TJD27" s="156"/>
      <c r="TJE27" s="156"/>
      <c r="TJF27" s="156"/>
      <c r="TJG27" s="156"/>
      <c r="TJH27" s="156"/>
      <c r="TJI27" s="156"/>
      <c r="TJJ27" s="156"/>
      <c r="TJK27" s="156"/>
      <c r="TJL27" s="156"/>
      <c r="TJM27" s="156"/>
      <c r="TJN27" s="156"/>
      <c r="TJO27" s="156"/>
      <c r="TJP27" s="156"/>
      <c r="TJQ27" s="156"/>
      <c r="TJR27" s="156"/>
      <c r="TJS27" s="156"/>
      <c r="TJT27" s="156"/>
      <c r="TJU27" s="156"/>
      <c r="TJV27" s="156"/>
      <c r="TJW27" s="156"/>
      <c r="TJX27" s="156"/>
      <c r="TJY27" s="156"/>
      <c r="TJZ27" s="156"/>
      <c r="TKA27" s="156"/>
      <c r="TKB27" s="156"/>
      <c r="TKC27" s="156"/>
      <c r="TKD27" s="156"/>
      <c r="TKE27" s="156"/>
      <c r="TKF27" s="156"/>
      <c r="TKG27" s="156"/>
      <c r="TKH27" s="156"/>
      <c r="TKI27" s="156"/>
      <c r="TKJ27" s="156"/>
      <c r="TKK27" s="156"/>
      <c r="TKL27" s="156"/>
      <c r="TKM27" s="156"/>
      <c r="TKN27" s="156"/>
      <c r="TKO27" s="156"/>
      <c r="TKP27" s="156"/>
      <c r="TKQ27" s="156"/>
      <c r="TKR27" s="156"/>
      <c r="TKS27" s="156"/>
      <c r="TKT27" s="156"/>
      <c r="TKU27" s="156"/>
      <c r="TKV27" s="156"/>
      <c r="TKW27" s="156"/>
      <c r="TKX27" s="156"/>
      <c r="TKY27" s="156"/>
      <c r="TKZ27" s="156"/>
      <c r="TLA27" s="156"/>
      <c r="TLB27" s="156"/>
      <c r="TLC27" s="156"/>
      <c r="TLD27" s="156"/>
      <c r="TLE27" s="156"/>
      <c r="TLF27" s="156"/>
      <c r="TLG27" s="156"/>
      <c r="TLH27" s="156"/>
      <c r="TLI27" s="156"/>
      <c r="TLJ27" s="156"/>
      <c r="TLK27" s="156"/>
      <c r="TLL27" s="156"/>
      <c r="TLM27" s="156"/>
      <c r="TLN27" s="156"/>
      <c r="TLO27" s="156"/>
      <c r="TLP27" s="156"/>
      <c r="TLQ27" s="156"/>
      <c r="TLR27" s="156"/>
      <c r="TLS27" s="156"/>
      <c r="TLT27" s="156"/>
      <c r="TLU27" s="156"/>
      <c r="TLV27" s="156"/>
      <c r="TLW27" s="156"/>
      <c r="TLX27" s="156"/>
      <c r="TLY27" s="156"/>
      <c r="TLZ27" s="156"/>
      <c r="TMA27" s="156"/>
      <c r="TMB27" s="156"/>
      <c r="TMC27" s="156"/>
      <c r="TMD27" s="156"/>
      <c r="TME27" s="156"/>
      <c r="TMF27" s="156"/>
      <c r="TMG27" s="156"/>
      <c r="TMH27" s="156"/>
      <c r="TMI27" s="156"/>
      <c r="TMJ27" s="156"/>
      <c r="TMK27" s="156"/>
      <c r="TML27" s="156"/>
      <c r="TMM27" s="156"/>
      <c r="TMN27" s="156"/>
      <c r="TMO27" s="156"/>
      <c r="TMP27" s="156"/>
      <c r="TMQ27" s="156"/>
      <c r="TMR27" s="156"/>
      <c r="TMS27" s="156"/>
      <c r="TMT27" s="156"/>
      <c r="TMU27" s="156"/>
      <c r="TMV27" s="156"/>
      <c r="TMW27" s="156"/>
      <c r="TMX27" s="156"/>
      <c r="TMY27" s="156"/>
      <c r="TMZ27" s="156"/>
      <c r="TNA27" s="156"/>
      <c r="TNB27" s="156"/>
      <c r="TNC27" s="156"/>
      <c r="TND27" s="156"/>
      <c r="TNE27" s="156"/>
      <c r="TNF27" s="156"/>
      <c r="TNG27" s="156"/>
      <c r="TNH27" s="156"/>
      <c r="TNI27" s="156"/>
      <c r="TNJ27" s="156"/>
      <c r="TNK27" s="156"/>
      <c r="TNL27" s="156"/>
      <c r="TNM27" s="156"/>
      <c r="TNN27" s="156"/>
      <c r="TNO27" s="156"/>
      <c r="TNP27" s="156"/>
      <c r="TNQ27" s="156"/>
      <c r="TNR27" s="156"/>
      <c r="TNS27" s="156"/>
      <c r="TNT27" s="156"/>
      <c r="TNU27" s="156"/>
      <c r="TNV27" s="156"/>
      <c r="TNW27" s="156"/>
      <c r="TNX27" s="156"/>
      <c r="TNY27" s="156"/>
      <c r="TNZ27" s="156"/>
      <c r="TOA27" s="156"/>
      <c r="TOB27" s="156"/>
      <c r="TOC27" s="156"/>
      <c r="TOD27" s="156"/>
      <c r="TOE27" s="156"/>
      <c r="TOF27" s="156"/>
      <c r="TOG27" s="156"/>
      <c r="TOH27" s="156"/>
      <c r="TOI27" s="156"/>
      <c r="TOJ27" s="156"/>
      <c r="TOK27" s="156"/>
      <c r="TOL27" s="156"/>
      <c r="TOM27" s="156"/>
      <c r="TON27" s="156"/>
      <c r="TOO27" s="156"/>
      <c r="TOP27" s="156"/>
      <c r="TOQ27" s="156"/>
      <c r="TOR27" s="156"/>
      <c r="TOS27" s="156"/>
      <c r="TOT27" s="156"/>
      <c r="TOU27" s="156"/>
      <c r="TOV27" s="156"/>
      <c r="TOW27" s="156"/>
      <c r="TOX27" s="156"/>
      <c r="TOY27" s="156"/>
      <c r="TOZ27" s="156"/>
      <c r="TPA27" s="156"/>
      <c r="TPB27" s="156"/>
      <c r="TPC27" s="156"/>
      <c r="TPD27" s="156"/>
      <c r="TPE27" s="156"/>
      <c r="TPF27" s="156"/>
      <c r="TPG27" s="156"/>
      <c r="TPH27" s="156"/>
      <c r="TPI27" s="156"/>
      <c r="TPJ27" s="156"/>
      <c r="TPK27" s="156"/>
      <c r="TPL27" s="156"/>
      <c r="TPM27" s="156"/>
      <c r="TPN27" s="156"/>
      <c r="TPO27" s="156"/>
      <c r="TPP27" s="156"/>
      <c r="TPQ27" s="156"/>
      <c r="TPR27" s="156"/>
      <c r="TPS27" s="156"/>
      <c r="TPT27" s="156"/>
      <c r="TPU27" s="156"/>
      <c r="TPV27" s="156"/>
      <c r="TPW27" s="156"/>
      <c r="TPX27" s="156"/>
      <c r="TPY27" s="156"/>
      <c r="TPZ27" s="156"/>
      <c r="TQA27" s="156"/>
      <c r="TQB27" s="156"/>
      <c r="TQC27" s="156"/>
      <c r="TQD27" s="156"/>
      <c r="TQE27" s="156"/>
      <c r="TQF27" s="156"/>
      <c r="TQG27" s="156"/>
      <c r="TQH27" s="156"/>
      <c r="TQI27" s="156"/>
      <c r="TQJ27" s="156"/>
      <c r="TQK27" s="156"/>
      <c r="TQL27" s="156"/>
      <c r="TQM27" s="156"/>
      <c r="TQN27" s="156"/>
      <c r="TQO27" s="156"/>
      <c r="TQP27" s="156"/>
      <c r="TQQ27" s="156"/>
      <c r="TQR27" s="156"/>
      <c r="TQS27" s="156"/>
      <c r="TQT27" s="156"/>
      <c r="TQU27" s="156"/>
      <c r="TQV27" s="156"/>
      <c r="TQW27" s="156"/>
      <c r="TQX27" s="156"/>
      <c r="TQY27" s="156"/>
      <c r="TQZ27" s="156"/>
      <c r="TRA27" s="156"/>
      <c r="TRB27" s="156"/>
      <c r="TRC27" s="156"/>
      <c r="TRD27" s="156"/>
      <c r="TRE27" s="156"/>
      <c r="TRF27" s="156"/>
      <c r="TRG27" s="156"/>
      <c r="TRH27" s="156"/>
      <c r="TRI27" s="156"/>
      <c r="TRJ27" s="156"/>
      <c r="TRK27" s="156"/>
      <c r="TRL27" s="156"/>
      <c r="TRM27" s="156"/>
      <c r="TRN27" s="156"/>
      <c r="TRO27" s="156"/>
      <c r="TRP27" s="156"/>
      <c r="TRQ27" s="156"/>
      <c r="TRR27" s="156"/>
      <c r="TRS27" s="156"/>
      <c r="TRT27" s="156"/>
      <c r="TRU27" s="156"/>
      <c r="TRV27" s="156"/>
      <c r="TRW27" s="156"/>
      <c r="TRX27" s="156"/>
      <c r="TRY27" s="156"/>
      <c r="TRZ27" s="156"/>
      <c r="TSA27" s="156"/>
      <c r="TSB27" s="156"/>
      <c r="TSC27" s="156"/>
      <c r="TSD27" s="156"/>
      <c r="TSE27" s="156"/>
      <c r="TSF27" s="156"/>
      <c r="TSG27" s="156"/>
      <c r="TSH27" s="156"/>
      <c r="TSI27" s="156"/>
      <c r="TSJ27" s="156"/>
      <c r="TSK27" s="156"/>
      <c r="TSL27" s="156"/>
      <c r="TSM27" s="156"/>
      <c r="TSN27" s="156"/>
      <c r="TSO27" s="156"/>
      <c r="TSP27" s="156"/>
      <c r="TSQ27" s="156"/>
      <c r="TSR27" s="156"/>
      <c r="TSS27" s="156"/>
      <c r="TST27" s="156"/>
      <c r="TSU27" s="156"/>
      <c r="TSV27" s="156"/>
      <c r="TSW27" s="156"/>
      <c r="TSX27" s="156"/>
      <c r="TSY27" s="156"/>
      <c r="TSZ27" s="156"/>
      <c r="TTA27" s="156"/>
      <c r="TTB27" s="156"/>
      <c r="TTC27" s="156"/>
      <c r="TTD27" s="156"/>
      <c r="TTE27" s="156"/>
      <c r="TTF27" s="156"/>
      <c r="TTG27" s="156"/>
      <c r="TTH27" s="156"/>
      <c r="TTI27" s="156"/>
      <c r="TTJ27" s="156"/>
      <c r="TTK27" s="156"/>
      <c r="TTL27" s="156"/>
      <c r="TTM27" s="156"/>
      <c r="TTN27" s="156"/>
      <c r="TTO27" s="156"/>
      <c r="TTP27" s="156"/>
      <c r="TTQ27" s="156"/>
      <c r="TTR27" s="156"/>
      <c r="TTS27" s="156"/>
      <c r="TTT27" s="156"/>
      <c r="TTU27" s="156"/>
      <c r="TTV27" s="156"/>
      <c r="TTW27" s="156"/>
      <c r="TTX27" s="156"/>
      <c r="TTY27" s="156"/>
      <c r="TTZ27" s="156"/>
      <c r="TUA27" s="156"/>
      <c r="TUB27" s="156"/>
      <c r="TUC27" s="156"/>
      <c r="TUD27" s="156"/>
      <c r="TUE27" s="156"/>
      <c r="TUF27" s="156"/>
      <c r="TUG27" s="156"/>
      <c r="TUH27" s="156"/>
      <c r="TUI27" s="156"/>
      <c r="TUJ27" s="156"/>
      <c r="TUK27" s="156"/>
      <c r="TUL27" s="156"/>
      <c r="TUM27" s="156"/>
      <c r="TUN27" s="156"/>
      <c r="TUO27" s="156"/>
      <c r="TUP27" s="156"/>
      <c r="TUQ27" s="156"/>
      <c r="TUR27" s="156"/>
      <c r="TUS27" s="156"/>
      <c r="TUT27" s="156"/>
      <c r="TUU27" s="156"/>
      <c r="TUV27" s="156"/>
      <c r="TUW27" s="156"/>
      <c r="TUX27" s="156"/>
      <c r="TUY27" s="156"/>
      <c r="TUZ27" s="156"/>
      <c r="TVA27" s="156"/>
      <c r="TVB27" s="156"/>
      <c r="TVC27" s="156"/>
      <c r="TVD27" s="156"/>
      <c r="TVE27" s="156"/>
      <c r="TVF27" s="156"/>
      <c r="TVG27" s="156"/>
      <c r="TVH27" s="156"/>
      <c r="TVI27" s="156"/>
      <c r="TVJ27" s="156"/>
      <c r="TVK27" s="156"/>
      <c r="TVL27" s="156"/>
      <c r="TVM27" s="156"/>
      <c r="TVN27" s="156"/>
      <c r="TVO27" s="156"/>
      <c r="TVP27" s="156"/>
      <c r="TVQ27" s="156"/>
      <c r="TVR27" s="156"/>
      <c r="TVS27" s="156"/>
      <c r="TVT27" s="156"/>
      <c r="TVU27" s="156"/>
      <c r="TVV27" s="156"/>
      <c r="TVW27" s="156"/>
      <c r="TVX27" s="156"/>
      <c r="TVY27" s="156"/>
      <c r="TVZ27" s="156"/>
      <c r="TWA27" s="156"/>
      <c r="TWB27" s="156"/>
      <c r="TWC27" s="156"/>
      <c r="TWD27" s="156"/>
      <c r="TWE27" s="156"/>
      <c r="TWF27" s="156"/>
      <c r="TWG27" s="156"/>
      <c r="TWH27" s="156"/>
      <c r="TWI27" s="156"/>
      <c r="TWJ27" s="156"/>
      <c r="TWK27" s="156"/>
      <c r="TWL27" s="156"/>
      <c r="TWM27" s="156"/>
      <c r="TWN27" s="156"/>
      <c r="TWO27" s="156"/>
      <c r="TWP27" s="156"/>
      <c r="TWQ27" s="156"/>
      <c r="TWR27" s="156"/>
      <c r="TWS27" s="156"/>
      <c r="TWT27" s="156"/>
      <c r="TWU27" s="156"/>
      <c r="TWV27" s="156"/>
      <c r="TWW27" s="156"/>
      <c r="TWX27" s="156"/>
      <c r="TWY27" s="156"/>
      <c r="TWZ27" s="156"/>
      <c r="TXA27" s="156"/>
      <c r="TXB27" s="156"/>
      <c r="TXC27" s="156"/>
      <c r="TXD27" s="156"/>
      <c r="TXE27" s="156"/>
      <c r="TXF27" s="156"/>
      <c r="TXG27" s="156"/>
      <c r="TXH27" s="156"/>
      <c r="TXI27" s="156"/>
      <c r="TXJ27" s="156"/>
      <c r="TXK27" s="156"/>
      <c r="TXL27" s="156"/>
      <c r="TXM27" s="156"/>
      <c r="TXN27" s="156"/>
      <c r="TXO27" s="156"/>
      <c r="TXP27" s="156"/>
      <c r="TXQ27" s="156"/>
      <c r="TXR27" s="156"/>
      <c r="TXS27" s="156"/>
      <c r="TXT27" s="156"/>
      <c r="TXU27" s="156"/>
      <c r="TXV27" s="156"/>
      <c r="TXW27" s="156"/>
      <c r="TXX27" s="156"/>
      <c r="TXY27" s="156"/>
      <c r="TXZ27" s="156"/>
      <c r="TYA27" s="156"/>
      <c r="TYB27" s="156"/>
      <c r="TYC27" s="156"/>
      <c r="TYD27" s="156"/>
      <c r="TYE27" s="156"/>
      <c r="TYF27" s="156"/>
      <c r="TYG27" s="156"/>
      <c r="TYH27" s="156"/>
      <c r="TYI27" s="156"/>
      <c r="TYJ27" s="156"/>
      <c r="TYK27" s="156"/>
      <c r="TYL27" s="156"/>
      <c r="TYM27" s="156"/>
      <c r="TYN27" s="156"/>
      <c r="TYO27" s="156"/>
      <c r="TYP27" s="156"/>
      <c r="TYQ27" s="156"/>
      <c r="TYR27" s="156"/>
      <c r="TYS27" s="156"/>
      <c r="TYT27" s="156"/>
      <c r="TYU27" s="156"/>
      <c r="TYV27" s="156"/>
      <c r="TYW27" s="156"/>
      <c r="TYX27" s="156"/>
      <c r="TYY27" s="156"/>
      <c r="TYZ27" s="156"/>
      <c r="TZA27" s="156"/>
      <c r="TZB27" s="156"/>
      <c r="TZC27" s="156"/>
      <c r="TZD27" s="156"/>
      <c r="TZE27" s="156"/>
      <c r="TZF27" s="156"/>
      <c r="TZG27" s="156"/>
      <c r="TZH27" s="156"/>
      <c r="TZI27" s="156"/>
      <c r="TZJ27" s="156"/>
      <c r="TZK27" s="156"/>
      <c r="TZL27" s="156"/>
      <c r="TZM27" s="156"/>
      <c r="TZN27" s="156"/>
      <c r="TZO27" s="156"/>
      <c r="TZP27" s="156"/>
      <c r="TZQ27" s="156"/>
      <c r="TZR27" s="156"/>
      <c r="TZS27" s="156"/>
      <c r="TZT27" s="156"/>
      <c r="TZU27" s="156"/>
      <c r="TZV27" s="156"/>
      <c r="TZW27" s="156"/>
      <c r="TZX27" s="156"/>
      <c r="TZY27" s="156"/>
      <c r="TZZ27" s="156"/>
      <c r="UAA27" s="156"/>
      <c r="UAB27" s="156"/>
      <c r="UAC27" s="156"/>
      <c r="UAD27" s="156"/>
      <c r="UAE27" s="156"/>
      <c r="UAF27" s="156"/>
      <c r="UAG27" s="156"/>
      <c r="UAH27" s="156"/>
      <c r="UAI27" s="156"/>
      <c r="UAJ27" s="156"/>
      <c r="UAK27" s="156"/>
      <c r="UAL27" s="156"/>
      <c r="UAM27" s="156"/>
      <c r="UAN27" s="156"/>
      <c r="UAO27" s="156"/>
      <c r="UAP27" s="156"/>
      <c r="UAQ27" s="156"/>
      <c r="UAR27" s="156"/>
      <c r="UAS27" s="156"/>
      <c r="UAT27" s="156"/>
      <c r="UAU27" s="156"/>
      <c r="UAV27" s="156"/>
      <c r="UAW27" s="156"/>
      <c r="UAX27" s="156"/>
      <c r="UAY27" s="156"/>
      <c r="UAZ27" s="156"/>
      <c r="UBA27" s="156"/>
      <c r="UBB27" s="156"/>
      <c r="UBC27" s="156"/>
      <c r="UBD27" s="156"/>
      <c r="UBE27" s="156"/>
      <c r="UBF27" s="156"/>
      <c r="UBG27" s="156"/>
      <c r="UBH27" s="156"/>
      <c r="UBI27" s="156"/>
      <c r="UBJ27" s="156"/>
      <c r="UBK27" s="156"/>
      <c r="UBL27" s="156"/>
      <c r="UBM27" s="156"/>
      <c r="UBN27" s="156"/>
      <c r="UBO27" s="156"/>
      <c r="UBP27" s="156"/>
      <c r="UBQ27" s="156"/>
      <c r="UBR27" s="156"/>
      <c r="UBS27" s="156"/>
      <c r="UBT27" s="156"/>
      <c r="UBU27" s="156"/>
      <c r="UBV27" s="156"/>
      <c r="UBW27" s="156"/>
      <c r="UBX27" s="156"/>
      <c r="UBY27" s="156"/>
      <c r="UBZ27" s="156"/>
      <c r="UCA27" s="156"/>
      <c r="UCB27" s="156"/>
      <c r="UCC27" s="156"/>
      <c r="UCD27" s="156"/>
      <c r="UCE27" s="156"/>
      <c r="UCF27" s="156"/>
      <c r="UCG27" s="156"/>
      <c r="UCH27" s="156"/>
      <c r="UCI27" s="156"/>
      <c r="UCJ27" s="156"/>
      <c r="UCK27" s="156"/>
      <c r="UCL27" s="156"/>
      <c r="UCM27" s="156"/>
      <c r="UCN27" s="156"/>
      <c r="UCO27" s="156"/>
      <c r="UCP27" s="156"/>
      <c r="UCQ27" s="156"/>
      <c r="UCR27" s="156"/>
      <c r="UCS27" s="156"/>
      <c r="UCT27" s="156"/>
      <c r="UCU27" s="156"/>
      <c r="UCV27" s="156"/>
      <c r="UCW27" s="156"/>
      <c r="UCX27" s="156"/>
      <c r="UCY27" s="156"/>
      <c r="UCZ27" s="156"/>
      <c r="UDA27" s="156"/>
      <c r="UDB27" s="156"/>
      <c r="UDC27" s="156"/>
      <c r="UDD27" s="156"/>
      <c r="UDE27" s="156"/>
      <c r="UDF27" s="156"/>
      <c r="UDG27" s="156"/>
      <c r="UDH27" s="156"/>
      <c r="UDI27" s="156"/>
      <c r="UDJ27" s="156"/>
      <c r="UDK27" s="156"/>
      <c r="UDL27" s="156"/>
      <c r="UDM27" s="156"/>
      <c r="UDN27" s="156"/>
      <c r="UDO27" s="156"/>
      <c r="UDP27" s="156"/>
      <c r="UDQ27" s="156"/>
      <c r="UDR27" s="156"/>
      <c r="UDS27" s="156"/>
      <c r="UDT27" s="156"/>
      <c r="UDU27" s="156"/>
      <c r="UDV27" s="156"/>
      <c r="UDW27" s="156"/>
      <c r="UDX27" s="156"/>
      <c r="UDY27" s="156"/>
      <c r="UDZ27" s="156"/>
      <c r="UEA27" s="156"/>
      <c r="UEB27" s="156"/>
      <c r="UEC27" s="156"/>
      <c r="UED27" s="156"/>
      <c r="UEE27" s="156"/>
      <c r="UEF27" s="156"/>
      <c r="UEG27" s="156"/>
      <c r="UEH27" s="156"/>
      <c r="UEI27" s="156"/>
      <c r="UEJ27" s="156"/>
      <c r="UEK27" s="156"/>
      <c r="UEL27" s="156"/>
      <c r="UEM27" s="156"/>
      <c r="UEN27" s="156"/>
      <c r="UEO27" s="156"/>
      <c r="UEP27" s="156"/>
      <c r="UEQ27" s="156"/>
      <c r="UER27" s="156"/>
      <c r="UES27" s="156"/>
      <c r="UET27" s="156"/>
      <c r="UEU27" s="156"/>
      <c r="UEV27" s="156"/>
      <c r="UEW27" s="156"/>
      <c r="UEX27" s="156"/>
      <c r="UEY27" s="156"/>
      <c r="UEZ27" s="156"/>
      <c r="UFA27" s="156"/>
      <c r="UFB27" s="156"/>
      <c r="UFC27" s="156"/>
      <c r="UFD27" s="156"/>
      <c r="UFE27" s="156"/>
      <c r="UFF27" s="156"/>
      <c r="UFG27" s="156"/>
      <c r="UFH27" s="156"/>
      <c r="UFI27" s="156"/>
      <c r="UFJ27" s="156"/>
      <c r="UFK27" s="156"/>
      <c r="UFL27" s="156"/>
      <c r="UFM27" s="156"/>
      <c r="UFN27" s="156"/>
      <c r="UFO27" s="156"/>
      <c r="UFP27" s="156"/>
      <c r="UFQ27" s="156"/>
      <c r="UFR27" s="156"/>
      <c r="UFS27" s="156"/>
      <c r="UFT27" s="156"/>
      <c r="UFU27" s="156"/>
      <c r="UFV27" s="156"/>
      <c r="UFW27" s="156"/>
      <c r="UFX27" s="156"/>
      <c r="UFY27" s="156"/>
      <c r="UFZ27" s="156"/>
      <c r="UGA27" s="156"/>
      <c r="UGB27" s="156"/>
      <c r="UGC27" s="156"/>
      <c r="UGD27" s="156"/>
      <c r="UGE27" s="156"/>
      <c r="UGF27" s="156"/>
      <c r="UGG27" s="156"/>
      <c r="UGH27" s="156"/>
      <c r="UGI27" s="156"/>
      <c r="UGJ27" s="156"/>
      <c r="UGK27" s="156"/>
      <c r="UGL27" s="156"/>
      <c r="UGM27" s="156"/>
      <c r="UGN27" s="156"/>
      <c r="UGO27" s="156"/>
      <c r="UGP27" s="156"/>
      <c r="UGQ27" s="156"/>
      <c r="UGR27" s="156"/>
      <c r="UGS27" s="156"/>
      <c r="UGT27" s="156"/>
      <c r="UGU27" s="156"/>
      <c r="UGV27" s="156"/>
      <c r="UGW27" s="156"/>
      <c r="UGX27" s="156"/>
      <c r="UGY27" s="156"/>
      <c r="UGZ27" s="156"/>
      <c r="UHA27" s="156"/>
      <c r="UHB27" s="156"/>
      <c r="UHC27" s="156"/>
      <c r="UHD27" s="156"/>
      <c r="UHE27" s="156"/>
      <c r="UHF27" s="156"/>
      <c r="UHG27" s="156"/>
      <c r="UHH27" s="156"/>
      <c r="UHI27" s="156"/>
      <c r="UHJ27" s="156"/>
      <c r="UHK27" s="156"/>
      <c r="UHL27" s="156"/>
      <c r="UHM27" s="156"/>
      <c r="UHN27" s="156"/>
      <c r="UHO27" s="156"/>
      <c r="UHP27" s="156"/>
      <c r="UHQ27" s="156"/>
      <c r="UHR27" s="156"/>
      <c r="UHS27" s="156"/>
      <c r="UHT27" s="156"/>
      <c r="UHU27" s="156"/>
      <c r="UHV27" s="156"/>
      <c r="UHW27" s="156"/>
      <c r="UHX27" s="156"/>
      <c r="UHY27" s="156"/>
      <c r="UHZ27" s="156"/>
      <c r="UIA27" s="156"/>
      <c r="UIB27" s="156"/>
      <c r="UIC27" s="156"/>
      <c r="UID27" s="156"/>
      <c r="UIE27" s="156"/>
      <c r="UIF27" s="156"/>
      <c r="UIG27" s="156"/>
      <c r="UIH27" s="156"/>
      <c r="UII27" s="156"/>
      <c r="UIJ27" s="156"/>
      <c r="UIK27" s="156"/>
      <c r="UIL27" s="156"/>
      <c r="UIM27" s="156"/>
      <c r="UIN27" s="156"/>
      <c r="UIO27" s="156"/>
      <c r="UIP27" s="156"/>
      <c r="UIQ27" s="156"/>
      <c r="UIR27" s="156"/>
      <c r="UIS27" s="156"/>
      <c r="UIT27" s="156"/>
      <c r="UIU27" s="156"/>
      <c r="UIV27" s="156"/>
      <c r="UIW27" s="156"/>
      <c r="UIX27" s="156"/>
      <c r="UIY27" s="156"/>
      <c r="UIZ27" s="156"/>
      <c r="UJA27" s="156"/>
      <c r="UJB27" s="156"/>
      <c r="UJC27" s="156"/>
      <c r="UJD27" s="156"/>
      <c r="UJE27" s="156"/>
      <c r="UJF27" s="156"/>
      <c r="UJG27" s="156"/>
      <c r="UJH27" s="156"/>
      <c r="UJI27" s="156"/>
      <c r="UJJ27" s="156"/>
      <c r="UJK27" s="156"/>
      <c r="UJL27" s="156"/>
      <c r="UJM27" s="156"/>
      <c r="UJN27" s="156"/>
      <c r="UJO27" s="156"/>
      <c r="UJP27" s="156"/>
      <c r="UJQ27" s="156"/>
      <c r="UJR27" s="156"/>
      <c r="UJS27" s="156"/>
      <c r="UJT27" s="156"/>
      <c r="UJU27" s="156"/>
      <c r="UJV27" s="156"/>
      <c r="UJW27" s="156"/>
      <c r="UJX27" s="156"/>
      <c r="UJY27" s="156"/>
      <c r="UJZ27" s="156"/>
      <c r="UKA27" s="156"/>
      <c r="UKB27" s="156"/>
      <c r="UKC27" s="156"/>
      <c r="UKD27" s="156"/>
      <c r="UKE27" s="156"/>
      <c r="UKF27" s="156"/>
      <c r="UKG27" s="156"/>
      <c r="UKH27" s="156"/>
      <c r="UKI27" s="156"/>
      <c r="UKJ27" s="156"/>
      <c r="UKK27" s="156"/>
      <c r="UKL27" s="156"/>
      <c r="UKM27" s="156"/>
      <c r="UKN27" s="156"/>
      <c r="UKO27" s="156"/>
      <c r="UKP27" s="156"/>
      <c r="UKQ27" s="156"/>
      <c r="UKR27" s="156"/>
      <c r="UKS27" s="156"/>
      <c r="UKT27" s="156"/>
      <c r="UKU27" s="156"/>
      <c r="UKV27" s="156"/>
      <c r="UKW27" s="156"/>
      <c r="UKX27" s="156"/>
      <c r="UKY27" s="156"/>
      <c r="UKZ27" s="156"/>
      <c r="ULA27" s="156"/>
      <c r="ULB27" s="156"/>
      <c r="ULC27" s="156"/>
      <c r="ULD27" s="156"/>
      <c r="ULE27" s="156"/>
      <c r="ULF27" s="156"/>
      <c r="ULG27" s="156"/>
      <c r="ULH27" s="156"/>
      <c r="ULI27" s="156"/>
      <c r="ULJ27" s="156"/>
      <c r="ULK27" s="156"/>
      <c r="ULL27" s="156"/>
      <c r="ULM27" s="156"/>
      <c r="ULN27" s="156"/>
      <c r="ULO27" s="156"/>
      <c r="ULP27" s="156"/>
      <c r="ULQ27" s="156"/>
      <c r="ULR27" s="156"/>
      <c r="ULS27" s="156"/>
      <c r="ULT27" s="156"/>
      <c r="ULU27" s="156"/>
      <c r="ULV27" s="156"/>
      <c r="ULW27" s="156"/>
      <c r="ULX27" s="156"/>
      <c r="ULY27" s="156"/>
      <c r="ULZ27" s="156"/>
      <c r="UMA27" s="156"/>
      <c r="UMB27" s="156"/>
      <c r="UMC27" s="156"/>
      <c r="UMD27" s="156"/>
      <c r="UME27" s="156"/>
      <c r="UMF27" s="156"/>
      <c r="UMG27" s="156"/>
      <c r="UMH27" s="156"/>
      <c r="UMI27" s="156"/>
      <c r="UMJ27" s="156"/>
      <c r="UMK27" s="156"/>
      <c r="UML27" s="156"/>
      <c r="UMM27" s="156"/>
      <c r="UMN27" s="156"/>
      <c r="UMO27" s="156"/>
      <c r="UMP27" s="156"/>
      <c r="UMQ27" s="156"/>
      <c r="UMR27" s="156"/>
      <c r="UMS27" s="156"/>
      <c r="UMT27" s="156"/>
      <c r="UMU27" s="156"/>
      <c r="UMV27" s="156"/>
      <c r="UMW27" s="156"/>
      <c r="UMX27" s="156"/>
      <c r="UMY27" s="156"/>
      <c r="UMZ27" s="156"/>
      <c r="UNA27" s="156"/>
      <c r="UNB27" s="156"/>
      <c r="UNC27" s="156"/>
      <c r="UND27" s="156"/>
      <c r="UNE27" s="156"/>
      <c r="UNF27" s="156"/>
      <c r="UNG27" s="156"/>
      <c r="UNH27" s="156"/>
      <c r="UNI27" s="156"/>
      <c r="UNJ27" s="156"/>
      <c r="UNK27" s="156"/>
      <c r="UNL27" s="156"/>
      <c r="UNM27" s="156"/>
      <c r="UNN27" s="156"/>
      <c r="UNO27" s="156"/>
      <c r="UNP27" s="156"/>
      <c r="UNQ27" s="156"/>
      <c r="UNR27" s="156"/>
      <c r="UNS27" s="156"/>
      <c r="UNT27" s="156"/>
      <c r="UNU27" s="156"/>
      <c r="UNV27" s="156"/>
      <c r="UNW27" s="156"/>
      <c r="UNX27" s="156"/>
      <c r="UNY27" s="156"/>
      <c r="UNZ27" s="156"/>
      <c r="UOA27" s="156"/>
      <c r="UOB27" s="156"/>
      <c r="UOC27" s="156"/>
      <c r="UOD27" s="156"/>
      <c r="UOE27" s="156"/>
      <c r="UOF27" s="156"/>
      <c r="UOG27" s="156"/>
      <c r="UOH27" s="156"/>
      <c r="UOI27" s="156"/>
      <c r="UOJ27" s="156"/>
      <c r="UOK27" s="156"/>
      <c r="UOL27" s="156"/>
      <c r="UOM27" s="156"/>
      <c r="UON27" s="156"/>
      <c r="UOO27" s="156"/>
      <c r="UOP27" s="156"/>
      <c r="UOQ27" s="156"/>
      <c r="UOR27" s="156"/>
      <c r="UOS27" s="156"/>
      <c r="UOT27" s="156"/>
      <c r="UOU27" s="156"/>
      <c r="UOV27" s="156"/>
      <c r="UOW27" s="156"/>
      <c r="UOX27" s="156"/>
      <c r="UOY27" s="156"/>
      <c r="UOZ27" s="156"/>
      <c r="UPA27" s="156"/>
      <c r="UPB27" s="156"/>
      <c r="UPC27" s="156"/>
      <c r="UPD27" s="156"/>
      <c r="UPE27" s="156"/>
      <c r="UPF27" s="156"/>
      <c r="UPG27" s="156"/>
      <c r="UPH27" s="156"/>
      <c r="UPI27" s="156"/>
      <c r="UPJ27" s="156"/>
      <c r="UPK27" s="156"/>
      <c r="UPL27" s="156"/>
      <c r="UPM27" s="156"/>
      <c r="UPN27" s="156"/>
      <c r="UPO27" s="156"/>
      <c r="UPP27" s="156"/>
      <c r="UPQ27" s="156"/>
      <c r="UPR27" s="156"/>
      <c r="UPS27" s="156"/>
      <c r="UPT27" s="156"/>
      <c r="UPU27" s="156"/>
      <c r="UPV27" s="156"/>
      <c r="UPW27" s="156"/>
      <c r="UPX27" s="156"/>
      <c r="UPY27" s="156"/>
      <c r="UPZ27" s="156"/>
      <c r="UQA27" s="156"/>
      <c r="UQB27" s="156"/>
      <c r="UQC27" s="156"/>
      <c r="UQD27" s="156"/>
      <c r="UQE27" s="156"/>
      <c r="UQF27" s="156"/>
      <c r="UQG27" s="156"/>
      <c r="UQH27" s="156"/>
      <c r="UQI27" s="156"/>
      <c r="UQJ27" s="156"/>
      <c r="UQK27" s="156"/>
      <c r="UQL27" s="156"/>
      <c r="UQM27" s="156"/>
      <c r="UQN27" s="156"/>
      <c r="UQO27" s="156"/>
      <c r="UQP27" s="156"/>
      <c r="UQQ27" s="156"/>
      <c r="UQR27" s="156"/>
      <c r="UQS27" s="156"/>
      <c r="UQT27" s="156"/>
      <c r="UQU27" s="156"/>
      <c r="UQV27" s="156"/>
      <c r="UQW27" s="156"/>
      <c r="UQX27" s="156"/>
      <c r="UQY27" s="156"/>
      <c r="UQZ27" s="156"/>
      <c r="URA27" s="156"/>
      <c r="URB27" s="156"/>
      <c r="URC27" s="156"/>
      <c r="URD27" s="156"/>
      <c r="URE27" s="156"/>
      <c r="URF27" s="156"/>
      <c r="URG27" s="156"/>
      <c r="URH27" s="156"/>
      <c r="URI27" s="156"/>
      <c r="URJ27" s="156"/>
      <c r="URK27" s="156"/>
      <c r="URL27" s="156"/>
      <c r="URM27" s="156"/>
      <c r="URN27" s="156"/>
      <c r="URO27" s="156"/>
      <c r="URP27" s="156"/>
      <c r="URQ27" s="156"/>
      <c r="URR27" s="156"/>
      <c r="URS27" s="156"/>
      <c r="URT27" s="156"/>
      <c r="URU27" s="156"/>
      <c r="URV27" s="156"/>
      <c r="URW27" s="156"/>
      <c r="URX27" s="156"/>
      <c r="URY27" s="156"/>
      <c r="URZ27" s="156"/>
      <c r="USA27" s="156"/>
      <c r="USB27" s="156"/>
      <c r="USC27" s="156"/>
      <c r="USD27" s="156"/>
      <c r="USE27" s="156"/>
      <c r="USF27" s="156"/>
      <c r="USG27" s="156"/>
      <c r="USH27" s="156"/>
      <c r="USI27" s="156"/>
      <c r="USJ27" s="156"/>
      <c r="USK27" s="156"/>
      <c r="USL27" s="156"/>
      <c r="USM27" s="156"/>
      <c r="USN27" s="156"/>
      <c r="USO27" s="156"/>
      <c r="USP27" s="156"/>
      <c r="USQ27" s="156"/>
      <c r="USR27" s="156"/>
      <c r="USS27" s="156"/>
      <c r="UST27" s="156"/>
      <c r="USU27" s="156"/>
      <c r="USV27" s="156"/>
      <c r="USW27" s="156"/>
      <c r="USX27" s="156"/>
      <c r="USY27" s="156"/>
      <c r="USZ27" s="156"/>
      <c r="UTA27" s="156"/>
      <c r="UTB27" s="156"/>
      <c r="UTC27" s="156"/>
      <c r="UTD27" s="156"/>
      <c r="UTE27" s="156"/>
      <c r="UTF27" s="156"/>
      <c r="UTG27" s="156"/>
      <c r="UTH27" s="156"/>
      <c r="UTI27" s="156"/>
      <c r="UTJ27" s="156"/>
      <c r="UTK27" s="156"/>
      <c r="UTL27" s="156"/>
      <c r="UTM27" s="156"/>
      <c r="UTN27" s="156"/>
      <c r="UTO27" s="156"/>
      <c r="UTP27" s="156"/>
      <c r="UTQ27" s="156"/>
      <c r="UTR27" s="156"/>
      <c r="UTS27" s="156"/>
      <c r="UTT27" s="156"/>
      <c r="UTU27" s="156"/>
      <c r="UTV27" s="156"/>
      <c r="UTW27" s="156"/>
      <c r="UTX27" s="156"/>
      <c r="UTY27" s="156"/>
      <c r="UTZ27" s="156"/>
      <c r="UUA27" s="156"/>
      <c r="UUB27" s="156"/>
      <c r="UUC27" s="156"/>
      <c r="UUD27" s="156"/>
      <c r="UUE27" s="156"/>
      <c r="UUF27" s="156"/>
      <c r="UUG27" s="156"/>
      <c r="UUH27" s="156"/>
      <c r="UUI27" s="156"/>
      <c r="UUJ27" s="156"/>
      <c r="UUK27" s="156"/>
      <c r="UUL27" s="156"/>
      <c r="UUM27" s="156"/>
      <c r="UUN27" s="156"/>
      <c r="UUO27" s="156"/>
      <c r="UUP27" s="156"/>
      <c r="UUQ27" s="156"/>
      <c r="UUR27" s="156"/>
      <c r="UUS27" s="156"/>
      <c r="UUT27" s="156"/>
      <c r="UUU27" s="156"/>
      <c r="UUV27" s="156"/>
      <c r="UUW27" s="156"/>
      <c r="UUX27" s="156"/>
      <c r="UUY27" s="156"/>
      <c r="UUZ27" s="156"/>
      <c r="UVA27" s="156"/>
      <c r="UVB27" s="156"/>
      <c r="UVC27" s="156"/>
      <c r="UVD27" s="156"/>
      <c r="UVE27" s="156"/>
      <c r="UVF27" s="156"/>
      <c r="UVG27" s="156"/>
      <c r="UVH27" s="156"/>
      <c r="UVI27" s="156"/>
      <c r="UVJ27" s="156"/>
      <c r="UVK27" s="156"/>
      <c r="UVL27" s="156"/>
      <c r="UVM27" s="156"/>
      <c r="UVN27" s="156"/>
      <c r="UVO27" s="156"/>
      <c r="UVP27" s="156"/>
      <c r="UVQ27" s="156"/>
      <c r="UVR27" s="156"/>
      <c r="UVS27" s="156"/>
      <c r="UVT27" s="156"/>
      <c r="UVU27" s="156"/>
      <c r="UVV27" s="156"/>
      <c r="UVW27" s="156"/>
      <c r="UVX27" s="156"/>
      <c r="UVY27" s="156"/>
      <c r="UVZ27" s="156"/>
      <c r="UWA27" s="156"/>
      <c r="UWB27" s="156"/>
      <c r="UWC27" s="156"/>
      <c r="UWD27" s="156"/>
      <c r="UWE27" s="156"/>
      <c r="UWF27" s="156"/>
      <c r="UWG27" s="156"/>
      <c r="UWH27" s="156"/>
      <c r="UWI27" s="156"/>
      <c r="UWJ27" s="156"/>
      <c r="UWK27" s="156"/>
      <c r="UWL27" s="156"/>
      <c r="UWM27" s="156"/>
      <c r="UWN27" s="156"/>
      <c r="UWO27" s="156"/>
      <c r="UWP27" s="156"/>
      <c r="UWQ27" s="156"/>
      <c r="UWR27" s="156"/>
      <c r="UWS27" s="156"/>
      <c r="UWT27" s="156"/>
      <c r="UWU27" s="156"/>
      <c r="UWV27" s="156"/>
      <c r="UWW27" s="156"/>
      <c r="UWX27" s="156"/>
      <c r="UWY27" s="156"/>
      <c r="UWZ27" s="156"/>
      <c r="UXA27" s="156"/>
      <c r="UXB27" s="156"/>
      <c r="UXC27" s="156"/>
      <c r="UXD27" s="156"/>
      <c r="UXE27" s="156"/>
      <c r="UXF27" s="156"/>
      <c r="UXG27" s="156"/>
      <c r="UXH27" s="156"/>
      <c r="UXI27" s="156"/>
      <c r="UXJ27" s="156"/>
      <c r="UXK27" s="156"/>
      <c r="UXL27" s="156"/>
      <c r="UXM27" s="156"/>
      <c r="UXN27" s="156"/>
      <c r="UXO27" s="156"/>
      <c r="UXP27" s="156"/>
      <c r="UXQ27" s="156"/>
      <c r="UXR27" s="156"/>
      <c r="UXS27" s="156"/>
      <c r="UXT27" s="156"/>
      <c r="UXU27" s="156"/>
      <c r="UXV27" s="156"/>
      <c r="UXW27" s="156"/>
      <c r="UXX27" s="156"/>
      <c r="UXY27" s="156"/>
      <c r="UXZ27" s="156"/>
      <c r="UYA27" s="156"/>
      <c r="UYB27" s="156"/>
      <c r="UYC27" s="156"/>
      <c r="UYD27" s="156"/>
      <c r="UYE27" s="156"/>
      <c r="UYF27" s="156"/>
      <c r="UYG27" s="156"/>
      <c r="UYH27" s="156"/>
      <c r="UYI27" s="156"/>
      <c r="UYJ27" s="156"/>
      <c r="UYK27" s="156"/>
      <c r="UYL27" s="156"/>
      <c r="UYM27" s="156"/>
      <c r="UYN27" s="156"/>
      <c r="UYO27" s="156"/>
      <c r="UYP27" s="156"/>
      <c r="UYQ27" s="156"/>
      <c r="UYR27" s="156"/>
      <c r="UYS27" s="156"/>
      <c r="UYT27" s="156"/>
      <c r="UYU27" s="156"/>
      <c r="UYV27" s="156"/>
      <c r="UYW27" s="156"/>
      <c r="UYX27" s="156"/>
      <c r="UYY27" s="156"/>
      <c r="UYZ27" s="156"/>
      <c r="UZA27" s="156"/>
      <c r="UZB27" s="156"/>
      <c r="UZC27" s="156"/>
      <c r="UZD27" s="156"/>
      <c r="UZE27" s="156"/>
      <c r="UZF27" s="156"/>
      <c r="UZG27" s="156"/>
      <c r="UZH27" s="156"/>
      <c r="UZI27" s="156"/>
      <c r="UZJ27" s="156"/>
      <c r="UZK27" s="156"/>
      <c r="UZL27" s="156"/>
      <c r="UZM27" s="156"/>
      <c r="UZN27" s="156"/>
      <c r="UZO27" s="156"/>
      <c r="UZP27" s="156"/>
      <c r="UZQ27" s="156"/>
      <c r="UZR27" s="156"/>
      <c r="UZS27" s="156"/>
      <c r="UZT27" s="156"/>
      <c r="UZU27" s="156"/>
      <c r="UZV27" s="156"/>
      <c r="UZW27" s="156"/>
      <c r="UZX27" s="156"/>
      <c r="UZY27" s="156"/>
      <c r="UZZ27" s="156"/>
      <c r="VAA27" s="156"/>
      <c r="VAB27" s="156"/>
      <c r="VAC27" s="156"/>
      <c r="VAD27" s="156"/>
      <c r="VAE27" s="156"/>
      <c r="VAF27" s="156"/>
      <c r="VAG27" s="156"/>
      <c r="VAH27" s="156"/>
      <c r="VAI27" s="156"/>
      <c r="VAJ27" s="156"/>
      <c r="VAK27" s="156"/>
      <c r="VAL27" s="156"/>
      <c r="VAM27" s="156"/>
      <c r="VAN27" s="156"/>
      <c r="VAO27" s="156"/>
      <c r="VAP27" s="156"/>
      <c r="VAQ27" s="156"/>
      <c r="VAR27" s="156"/>
      <c r="VAS27" s="156"/>
      <c r="VAT27" s="156"/>
      <c r="VAU27" s="156"/>
      <c r="VAV27" s="156"/>
      <c r="VAW27" s="156"/>
      <c r="VAX27" s="156"/>
      <c r="VAY27" s="156"/>
      <c r="VAZ27" s="156"/>
      <c r="VBA27" s="156"/>
      <c r="VBB27" s="156"/>
      <c r="VBC27" s="156"/>
      <c r="VBD27" s="156"/>
      <c r="VBE27" s="156"/>
      <c r="VBF27" s="156"/>
      <c r="VBG27" s="156"/>
      <c r="VBH27" s="156"/>
      <c r="VBI27" s="156"/>
      <c r="VBJ27" s="156"/>
      <c r="VBK27" s="156"/>
      <c r="VBL27" s="156"/>
      <c r="VBM27" s="156"/>
      <c r="VBN27" s="156"/>
      <c r="VBO27" s="156"/>
      <c r="VBP27" s="156"/>
      <c r="VBQ27" s="156"/>
      <c r="VBR27" s="156"/>
      <c r="VBS27" s="156"/>
      <c r="VBT27" s="156"/>
      <c r="VBU27" s="156"/>
      <c r="VBV27" s="156"/>
      <c r="VBW27" s="156"/>
      <c r="VBX27" s="156"/>
      <c r="VBY27" s="156"/>
      <c r="VBZ27" s="156"/>
      <c r="VCA27" s="156"/>
      <c r="VCB27" s="156"/>
      <c r="VCC27" s="156"/>
      <c r="VCD27" s="156"/>
      <c r="VCE27" s="156"/>
      <c r="VCF27" s="156"/>
      <c r="VCG27" s="156"/>
      <c r="VCH27" s="156"/>
      <c r="VCI27" s="156"/>
      <c r="VCJ27" s="156"/>
      <c r="VCK27" s="156"/>
      <c r="VCL27" s="156"/>
      <c r="VCM27" s="156"/>
      <c r="VCN27" s="156"/>
      <c r="VCO27" s="156"/>
      <c r="VCP27" s="156"/>
      <c r="VCQ27" s="156"/>
      <c r="VCR27" s="156"/>
      <c r="VCS27" s="156"/>
      <c r="VCT27" s="156"/>
      <c r="VCU27" s="156"/>
      <c r="VCV27" s="156"/>
      <c r="VCW27" s="156"/>
      <c r="VCX27" s="156"/>
      <c r="VCY27" s="156"/>
      <c r="VCZ27" s="156"/>
      <c r="VDA27" s="156"/>
      <c r="VDB27" s="156"/>
      <c r="VDC27" s="156"/>
      <c r="VDD27" s="156"/>
      <c r="VDE27" s="156"/>
      <c r="VDF27" s="156"/>
      <c r="VDG27" s="156"/>
      <c r="VDH27" s="156"/>
      <c r="VDI27" s="156"/>
      <c r="VDJ27" s="156"/>
      <c r="VDK27" s="156"/>
      <c r="VDL27" s="156"/>
      <c r="VDM27" s="156"/>
      <c r="VDN27" s="156"/>
      <c r="VDO27" s="156"/>
      <c r="VDP27" s="156"/>
      <c r="VDQ27" s="156"/>
      <c r="VDR27" s="156"/>
      <c r="VDS27" s="156"/>
      <c r="VDT27" s="156"/>
      <c r="VDU27" s="156"/>
      <c r="VDV27" s="156"/>
      <c r="VDW27" s="156"/>
      <c r="VDX27" s="156"/>
      <c r="VDY27" s="156"/>
      <c r="VDZ27" s="156"/>
      <c r="VEA27" s="156"/>
      <c r="VEB27" s="156"/>
      <c r="VEC27" s="156"/>
      <c r="VED27" s="156"/>
      <c r="VEE27" s="156"/>
      <c r="VEF27" s="156"/>
      <c r="VEG27" s="156"/>
      <c r="VEH27" s="156"/>
      <c r="VEI27" s="156"/>
      <c r="VEJ27" s="156"/>
      <c r="VEK27" s="156"/>
      <c r="VEL27" s="156"/>
      <c r="VEM27" s="156"/>
      <c r="VEN27" s="156"/>
      <c r="VEO27" s="156"/>
      <c r="VEP27" s="156"/>
      <c r="VEQ27" s="156"/>
      <c r="VER27" s="156"/>
      <c r="VES27" s="156"/>
      <c r="VET27" s="156"/>
      <c r="VEU27" s="156"/>
      <c r="VEV27" s="156"/>
      <c r="VEW27" s="156"/>
      <c r="VEX27" s="156"/>
      <c r="VEY27" s="156"/>
      <c r="VEZ27" s="156"/>
      <c r="VFA27" s="156"/>
      <c r="VFB27" s="156"/>
      <c r="VFC27" s="156"/>
      <c r="VFD27" s="156"/>
      <c r="VFE27" s="156"/>
      <c r="VFF27" s="156"/>
      <c r="VFG27" s="156"/>
      <c r="VFH27" s="156"/>
      <c r="VFI27" s="156"/>
      <c r="VFJ27" s="156"/>
      <c r="VFK27" s="156"/>
      <c r="VFL27" s="156"/>
      <c r="VFM27" s="156"/>
      <c r="VFN27" s="156"/>
      <c r="VFO27" s="156"/>
      <c r="VFP27" s="156"/>
      <c r="VFQ27" s="156"/>
      <c r="VFR27" s="156"/>
      <c r="VFS27" s="156"/>
      <c r="VFT27" s="156"/>
      <c r="VFU27" s="156"/>
      <c r="VFV27" s="156"/>
      <c r="VFW27" s="156"/>
      <c r="VFX27" s="156"/>
      <c r="VFY27" s="156"/>
      <c r="VFZ27" s="156"/>
      <c r="VGA27" s="156"/>
      <c r="VGB27" s="156"/>
      <c r="VGC27" s="156"/>
      <c r="VGD27" s="156"/>
      <c r="VGE27" s="156"/>
      <c r="VGF27" s="156"/>
      <c r="VGG27" s="156"/>
      <c r="VGH27" s="156"/>
      <c r="VGI27" s="156"/>
      <c r="VGJ27" s="156"/>
      <c r="VGK27" s="156"/>
      <c r="VGL27" s="156"/>
      <c r="VGM27" s="156"/>
      <c r="VGN27" s="156"/>
      <c r="VGO27" s="156"/>
      <c r="VGP27" s="156"/>
      <c r="VGQ27" s="156"/>
      <c r="VGR27" s="156"/>
      <c r="VGS27" s="156"/>
      <c r="VGT27" s="156"/>
      <c r="VGU27" s="156"/>
      <c r="VGV27" s="156"/>
      <c r="VGW27" s="156"/>
      <c r="VGX27" s="156"/>
      <c r="VGY27" s="156"/>
      <c r="VGZ27" s="156"/>
      <c r="VHA27" s="156"/>
      <c r="VHB27" s="156"/>
      <c r="VHC27" s="156"/>
      <c r="VHD27" s="156"/>
      <c r="VHE27" s="156"/>
      <c r="VHF27" s="156"/>
      <c r="VHG27" s="156"/>
      <c r="VHH27" s="156"/>
      <c r="VHI27" s="156"/>
      <c r="VHJ27" s="156"/>
      <c r="VHK27" s="156"/>
      <c r="VHL27" s="156"/>
      <c r="VHM27" s="156"/>
      <c r="VHN27" s="156"/>
      <c r="VHO27" s="156"/>
      <c r="VHP27" s="156"/>
      <c r="VHQ27" s="156"/>
      <c r="VHR27" s="156"/>
      <c r="VHS27" s="156"/>
      <c r="VHT27" s="156"/>
      <c r="VHU27" s="156"/>
      <c r="VHV27" s="156"/>
      <c r="VHW27" s="156"/>
      <c r="VHX27" s="156"/>
      <c r="VHY27" s="156"/>
      <c r="VHZ27" s="156"/>
      <c r="VIA27" s="156"/>
      <c r="VIB27" s="156"/>
      <c r="VIC27" s="156"/>
      <c r="VID27" s="156"/>
      <c r="VIE27" s="156"/>
      <c r="VIF27" s="156"/>
      <c r="VIG27" s="156"/>
      <c r="VIH27" s="156"/>
      <c r="VII27" s="156"/>
      <c r="VIJ27" s="156"/>
      <c r="VIK27" s="156"/>
      <c r="VIL27" s="156"/>
      <c r="VIM27" s="156"/>
      <c r="VIN27" s="156"/>
      <c r="VIO27" s="156"/>
      <c r="VIP27" s="156"/>
      <c r="VIQ27" s="156"/>
      <c r="VIR27" s="156"/>
      <c r="VIS27" s="156"/>
      <c r="VIT27" s="156"/>
      <c r="VIU27" s="156"/>
      <c r="VIV27" s="156"/>
      <c r="VIW27" s="156"/>
      <c r="VIX27" s="156"/>
      <c r="VIY27" s="156"/>
      <c r="VIZ27" s="156"/>
      <c r="VJA27" s="156"/>
      <c r="VJB27" s="156"/>
      <c r="VJC27" s="156"/>
      <c r="VJD27" s="156"/>
      <c r="VJE27" s="156"/>
      <c r="VJF27" s="156"/>
      <c r="VJG27" s="156"/>
      <c r="VJH27" s="156"/>
      <c r="VJI27" s="156"/>
      <c r="VJJ27" s="156"/>
      <c r="VJK27" s="156"/>
      <c r="VJL27" s="156"/>
      <c r="VJM27" s="156"/>
      <c r="VJN27" s="156"/>
      <c r="VJO27" s="156"/>
      <c r="VJP27" s="156"/>
      <c r="VJQ27" s="156"/>
      <c r="VJR27" s="156"/>
      <c r="VJS27" s="156"/>
      <c r="VJT27" s="156"/>
      <c r="VJU27" s="156"/>
      <c r="VJV27" s="156"/>
      <c r="VJW27" s="156"/>
      <c r="VJX27" s="156"/>
      <c r="VJY27" s="156"/>
      <c r="VJZ27" s="156"/>
      <c r="VKA27" s="156"/>
      <c r="VKB27" s="156"/>
      <c r="VKC27" s="156"/>
      <c r="VKD27" s="156"/>
      <c r="VKE27" s="156"/>
      <c r="VKF27" s="156"/>
      <c r="VKG27" s="156"/>
      <c r="VKH27" s="156"/>
      <c r="VKI27" s="156"/>
      <c r="VKJ27" s="156"/>
      <c r="VKK27" s="156"/>
      <c r="VKL27" s="156"/>
      <c r="VKM27" s="156"/>
      <c r="VKN27" s="156"/>
      <c r="VKO27" s="156"/>
      <c r="VKP27" s="156"/>
      <c r="VKQ27" s="156"/>
      <c r="VKR27" s="156"/>
      <c r="VKS27" s="156"/>
      <c r="VKT27" s="156"/>
      <c r="VKU27" s="156"/>
      <c r="VKV27" s="156"/>
      <c r="VKW27" s="156"/>
      <c r="VKX27" s="156"/>
      <c r="VKY27" s="156"/>
      <c r="VKZ27" s="156"/>
      <c r="VLA27" s="156"/>
      <c r="VLB27" s="156"/>
      <c r="VLC27" s="156"/>
      <c r="VLD27" s="156"/>
      <c r="VLE27" s="156"/>
      <c r="VLF27" s="156"/>
      <c r="VLG27" s="156"/>
      <c r="VLH27" s="156"/>
      <c r="VLI27" s="156"/>
      <c r="VLJ27" s="156"/>
      <c r="VLK27" s="156"/>
      <c r="VLL27" s="156"/>
      <c r="VLM27" s="156"/>
      <c r="VLN27" s="156"/>
      <c r="VLO27" s="156"/>
      <c r="VLP27" s="156"/>
      <c r="VLQ27" s="156"/>
      <c r="VLR27" s="156"/>
      <c r="VLS27" s="156"/>
      <c r="VLT27" s="156"/>
      <c r="VLU27" s="156"/>
      <c r="VLV27" s="156"/>
      <c r="VLW27" s="156"/>
      <c r="VLX27" s="156"/>
      <c r="VLY27" s="156"/>
      <c r="VLZ27" s="156"/>
      <c r="VMA27" s="156"/>
      <c r="VMB27" s="156"/>
      <c r="VMC27" s="156"/>
      <c r="VMD27" s="156"/>
      <c r="VME27" s="156"/>
      <c r="VMF27" s="156"/>
      <c r="VMG27" s="156"/>
      <c r="VMH27" s="156"/>
      <c r="VMI27" s="156"/>
      <c r="VMJ27" s="156"/>
      <c r="VMK27" s="156"/>
      <c r="VML27" s="156"/>
      <c r="VMM27" s="156"/>
      <c r="VMN27" s="156"/>
      <c r="VMO27" s="156"/>
      <c r="VMP27" s="156"/>
      <c r="VMQ27" s="156"/>
      <c r="VMR27" s="156"/>
      <c r="VMS27" s="156"/>
      <c r="VMT27" s="156"/>
      <c r="VMU27" s="156"/>
      <c r="VMV27" s="156"/>
      <c r="VMW27" s="156"/>
      <c r="VMX27" s="156"/>
      <c r="VMY27" s="156"/>
      <c r="VMZ27" s="156"/>
      <c r="VNA27" s="156"/>
      <c r="VNB27" s="156"/>
      <c r="VNC27" s="156"/>
      <c r="VND27" s="156"/>
      <c r="VNE27" s="156"/>
      <c r="VNF27" s="156"/>
      <c r="VNG27" s="156"/>
      <c r="VNH27" s="156"/>
      <c r="VNI27" s="156"/>
      <c r="VNJ27" s="156"/>
      <c r="VNK27" s="156"/>
      <c r="VNL27" s="156"/>
      <c r="VNM27" s="156"/>
      <c r="VNN27" s="156"/>
      <c r="VNO27" s="156"/>
      <c r="VNP27" s="156"/>
      <c r="VNQ27" s="156"/>
      <c r="VNR27" s="156"/>
      <c r="VNS27" s="156"/>
      <c r="VNT27" s="156"/>
      <c r="VNU27" s="156"/>
      <c r="VNV27" s="156"/>
      <c r="VNW27" s="156"/>
      <c r="VNX27" s="156"/>
      <c r="VNY27" s="156"/>
      <c r="VNZ27" s="156"/>
      <c r="VOA27" s="156"/>
      <c r="VOB27" s="156"/>
      <c r="VOC27" s="156"/>
      <c r="VOD27" s="156"/>
      <c r="VOE27" s="156"/>
      <c r="VOF27" s="156"/>
      <c r="VOG27" s="156"/>
      <c r="VOH27" s="156"/>
      <c r="VOI27" s="156"/>
      <c r="VOJ27" s="156"/>
      <c r="VOK27" s="156"/>
      <c r="VOL27" s="156"/>
      <c r="VOM27" s="156"/>
      <c r="VON27" s="156"/>
      <c r="VOO27" s="156"/>
      <c r="VOP27" s="156"/>
      <c r="VOQ27" s="156"/>
      <c r="VOR27" s="156"/>
      <c r="VOS27" s="156"/>
      <c r="VOT27" s="156"/>
      <c r="VOU27" s="156"/>
      <c r="VOV27" s="156"/>
      <c r="VOW27" s="156"/>
      <c r="VOX27" s="156"/>
      <c r="VOY27" s="156"/>
      <c r="VOZ27" s="156"/>
      <c r="VPA27" s="156"/>
      <c r="VPB27" s="156"/>
      <c r="VPC27" s="156"/>
      <c r="VPD27" s="156"/>
      <c r="VPE27" s="156"/>
      <c r="VPF27" s="156"/>
      <c r="VPG27" s="156"/>
      <c r="VPH27" s="156"/>
      <c r="VPI27" s="156"/>
      <c r="VPJ27" s="156"/>
      <c r="VPK27" s="156"/>
      <c r="VPL27" s="156"/>
      <c r="VPM27" s="156"/>
      <c r="VPN27" s="156"/>
      <c r="VPO27" s="156"/>
      <c r="VPP27" s="156"/>
      <c r="VPQ27" s="156"/>
      <c r="VPR27" s="156"/>
      <c r="VPS27" s="156"/>
      <c r="VPT27" s="156"/>
      <c r="VPU27" s="156"/>
      <c r="VPV27" s="156"/>
      <c r="VPW27" s="156"/>
      <c r="VPX27" s="156"/>
      <c r="VPY27" s="156"/>
      <c r="VPZ27" s="156"/>
      <c r="VQA27" s="156"/>
      <c r="VQB27" s="156"/>
      <c r="VQC27" s="156"/>
      <c r="VQD27" s="156"/>
      <c r="VQE27" s="156"/>
      <c r="VQF27" s="156"/>
      <c r="VQG27" s="156"/>
      <c r="VQH27" s="156"/>
      <c r="VQI27" s="156"/>
      <c r="VQJ27" s="156"/>
      <c r="VQK27" s="156"/>
      <c r="VQL27" s="156"/>
      <c r="VQM27" s="156"/>
      <c r="VQN27" s="156"/>
      <c r="VQO27" s="156"/>
      <c r="VQP27" s="156"/>
      <c r="VQQ27" s="156"/>
      <c r="VQR27" s="156"/>
      <c r="VQS27" s="156"/>
      <c r="VQT27" s="156"/>
      <c r="VQU27" s="156"/>
      <c r="VQV27" s="156"/>
      <c r="VQW27" s="156"/>
      <c r="VQX27" s="156"/>
      <c r="VQY27" s="156"/>
      <c r="VQZ27" s="156"/>
      <c r="VRA27" s="156"/>
      <c r="VRB27" s="156"/>
      <c r="VRC27" s="156"/>
      <c r="VRD27" s="156"/>
      <c r="VRE27" s="156"/>
      <c r="VRF27" s="156"/>
      <c r="VRG27" s="156"/>
      <c r="VRH27" s="156"/>
      <c r="VRI27" s="156"/>
      <c r="VRJ27" s="156"/>
      <c r="VRK27" s="156"/>
      <c r="VRL27" s="156"/>
      <c r="VRM27" s="156"/>
      <c r="VRN27" s="156"/>
      <c r="VRO27" s="156"/>
      <c r="VRP27" s="156"/>
      <c r="VRQ27" s="156"/>
      <c r="VRR27" s="156"/>
      <c r="VRS27" s="156"/>
      <c r="VRT27" s="156"/>
      <c r="VRU27" s="156"/>
      <c r="VRV27" s="156"/>
      <c r="VRW27" s="156"/>
      <c r="VRX27" s="156"/>
      <c r="VRY27" s="156"/>
      <c r="VRZ27" s="156"/>
      <c r="VSA27" s="156"/>
      <c r="VSB27" s="156"/>
      <c r="VSC27" s="156"/>
      <c r="VSD27" s="156"/>
      <c r="VSE27" s="156"/>
      <c r="VSF27" s="156"/>
      <c r="VSG27" s="156"/>
      <c r="VSH27" s="156"/>
      <c r="VSI27" s="156"/>
      <c r="VSJ27" s="156"/>
      <c r="VSK27" s="156"/>
      <c r="VSL27" s="156"/>
      <c r="VSM27" s="156"/>
      <c r="VSN27" s="156"/>
      <c r="VSO27" s="156"/>
      <c r="VSP27" s="156"/>
      <c r="VSQ27" s="156"/>
      <c r="VSR27" s="156"/>
      <c r="VSS27" s="156"/>
      <c r="VST27" s="156"/>
      <c r="VSU27" s="156"/>
      <c r="VSV27" s="156"/>
      <c r="VSW27" s="156"/>
      <c r="VSX27" s="156"/>
      <c r="VSY27" s="156"/>
      <c r="VSZ27" s="156"/>
      <c r="VTA27" s="156"/>
      <c r="VTB27" s="156"/>
      <c r="VTC27" s="156"/>
      <c r="VTD27" s="156"/>
      <c r="VTE27" s="156"/>
      <c r="VTF27" s="156"/>
      <c r="VTG27" s="156"/>
      <c r="VTH27" s="156"/>
      <c r="VTI27" s="156"/>
      <c r="VTJ27" s="156"/>
      <c r="VTK27" s="156"/>
      <c r="VTL27" s="156"/>
      <c r="VTM27" s="156"/>
      <c r="VTN27" s="156"/>
      <c r="VTO27" s="156"/>
      <c r="VTP27" s="156"/>
      <c r="VTQ27" s="156"/>
      <c r="VTR27" s="156"/>
      <c r="VTS27" s="156"/>
      <c r="VTT27" s="156"/>
      <c r="VTU27" s="156"/>
      <c r="VTV27" s="156"/>
      <c r="VTW27" s="156"/>
      <c r="VTX27" s="156"/>
      <c r="VTY27" s="156"/>
      <c r="VTZ27" s="156"/>
      <c r="VUA27" s="156"/>
      <c r="VUB27" s="156"/>
      <c r="VUC27" s="156"/>
      <c r="VUD27" s="156"/>
      <c r="VUE27" s="156"/>
      <c r="VUF27" s="156"/>
      <c r="VUG27" s="156"/>
      <c r="VUH27" s="156"/>
      <c r="VUI27" s="156"/>
      <c r="VUJ27" s="156"/>
      <c r="VUK27" s="156"/>
      <c r="VUL27" s="156"/>
      <c r="VUM27" s="156"/>
      <c r="VUN27" s="156"/>
      <c r="VUO27" s="156"/>
      <c r="VUP27" s="156"/>
      <c r="VUQ27" s="156"/>
      <c r="VUR27" s="156"/>
      <c r="VUS27" s="156"/>
      <c r="VUT27" s="156"/>
      <c r="VUU27" s="156"/>
      <c r="VUV27" s="156"/>
      <c r="VUW27" s="156"/>
      <c r="VUX27" s="156"/>
      <c r="VUY27" s="156"/>
      <c r="VUZ27" s="156"/>
      <c r="VVA27" s="156"/>
      <c r="VVB27" s="156"/>
      <c r="VVC27" s="156"/>
      <c r="VVD27" s="156"/>
      <c r="VVE27" s="156"/>
      <c r="VVF27" s="156"/>
      <c r="VVG27" s="156"/>
      <c r="VVH27" s="156"/>
      <c r="VVI27" s="156"/>
      <c r="VVJ27" s="156"/>
      <c r="VVK27" s="156"/>
      <c r="VVL27" s="156"/>
      <c r="VVM27" s="156"/>
      <c r="VVN27" s="156"/>
      <c r="VVO27" s="156"/>
      <c r="VVP27" s="156"/>
      <c r="VVQ27" s="156"/>
      <c r="VVR27" s="156"/>
      <c r="VVS27" s="156"/>
      <c r="VVT27" s="156"/>
      <c r="VVU27" s="156"/>
      <c r="VVV27" s="156"/>
      <c r="VVW27" s="156"/>
      <c r="VVX27" s="156"/>
      <c r="VVY27" s="156"/>
      <c r="VVZ27" s="156"/>
      <c r="VWA27" s="156"/>
      <c r="VWB27" s="156"/>
      <c r="VWC27" s="156"/>
      <c r="VWD27" s="156"/>
      <c r="VWE27" s="156"/>
      <c r="VWF27" s="156"/>
      <c r="VWG27" s="156"/>
      <c r="VWH27" s="156"/>
      <c r="VWI27" s="156"/>
      <c r="VWJ27" s="156"/>
      <c r="VWK27" s="156"/>
      <c r="VWL27" s="156"/>
      <c r="VWM27" s="156"/>
      <c r="VWN27" s="156"/>
      <c r="VWO27" s="156"/>
      <c r="VWP27" s="156"/>
      <c r="VWQ27" s="156"/>
      <c r="VWR27" s="156"/>
      <c r="VWS27" s="156"/>
      <c r="VWT27" s="156"/>
      <c r="VWU27" s="156"/>
      <c r="VWV27" s="156"/>
      <c r="VWW27" s="156"/>
      <c r="VWX27" s="156"/>
      <c r="VWY27" s="156"/>
      <c r="VWZ27" s="156"/>
      <c r="VXA27" s="156"/>
      <c r="VXB27" s="156"/>
      <c r="VXC27" s="156"/>
      <c r="VXD27" s="156"/>
      <c r="VXE27" s="156"/>
      <c r="VXF27" s="156"/>
      <c r="VXG27" s="156"/>
      <c r="VXH27" s="156"/>
      <c r="VXI27" s="156"/>
      <c r="VXJ27" s="156"/>
      <c r="VXK27" s="156"/>
      <c r="VXL27" s="156"/>
      <c r="VXM27" s="156"/>
      <c r="VXN27" s="156"/>
      <c r="VXO27" s="156"/>
      <c r="VXP27" s="156"/>
      <c r="VXQ27" s="156"/>
      <c r="VXR27" s="156"/>
      <c r="VXS27" s="156"/>
      <c r="VXT27" s="156"/>
      <c r="VXU27" s="156"/>
      <c r="VXV27" s="156"/>
      <c r="VXW27" s="156"/>
      <c r="VXX27" s="156"/>
      <c r="VXY27" s="156"/>
      <c r="VXZ27" s="156"/>
      <c r="VYA27" s="156"/>
      <c r="VYB27" s="156"/>
      <c r="VYC27" s="156"/>
      <c r="VYD27" s="156"/>
      <c r="VYE27" s="156"/>
      <c r="VYF27" s="156"/>
      <c r="VYG27" s="156"/>
      <c r="VYH27" s="156"/>
      <c r="VYI27" s="156"/>
      <c r="VYJ27" s="156"/>
      <c r="VYK27" s="156"/>
      <c r="VYL27" s="156"/>
      <c r="VYM27" s="156"/>
      <c r="VYN27" s="156"/>
      <c r="VYO27" s="156"/>
      <c r="VYP27" s="156"/>
      <c r="VYQ27" s="156"/>
      <c r="VYR27" s="156"/>
      <c r="VYS27" s="156"/>
      <c r="VYT27" s="156"/>
      <c r="VYU27" s="156"/>
      <c r="VYV27" s="156"/>
      <c r="VYW27" s="156"/>
      <c r="VYX27" s="156"/>
      <c r="VYY27" s="156"/>
      <c r="VYZ27" s="156"/>
      <c r="VZA27" s="156"/>
      <c r="VZB27" s="156"/>
      <c r="VZC27" s="156"/>
      <c r="VZD27" s="156"/>
      <c r="VZE27" s="156"/>
      <c r="VZF27" s="156"/>
      <c r="VZG27" s="156"/>
      <c r="VZH27" s="156"/>
      <c r="VZI27" s="156"/>
      <c r="VZJ27" s="156"/>
      <c r="VZK27" s="156"/>
      <c r="VZL27" s="156"/>
      <c r="VZM27" s="156"/>
      <c r="VZN27" s="156"/>
      <c r="VZO27" s="156"/>
      <c r="VZP27" s="156"/>
      <c r="VZQ27" s="156"/>
      <c r="VZR27" s="156"/>
      <c r="VZS27" s="156"/>
      <c r="VZT27" s="156"/>
      <c r="VZU27" s="156"/>
      <c r="VZV27" s="156"/>
      <c r="VZW27" s="156"/>
      <c r="VZX27" s="156"/>
      <c r="VZY27" s="156"/>
      <c r="VZZ27" s="156"/>
      <c r="WAA27" s="156"/>
      <c r="WAB27" s="156"/>
      <c r="WAC27" s="156"/>
      <c r="WAD27" s="156"/>
      <c r="WAE27" s="156"/>
      <c r="WAF27" s="156"/>
      <c r="WAG27" s="156"/>
      <c r="WAH27" s="156"/>
      <c r="WAI27" s="156"/>
      <c r="WAJ27" s="156"/>
      <c r="WAK27" s="156"/>
      <c r="WAL27" s="156"/>
      <c r="WAM27" s="156"/>
      <c r="WAN27" s="156"/>
      <c r="WAO27" s="156"/>
      <c r="WAP27" s="156"/>
      <c r="WAQ27" s="156"/>
      <c r="WAR27" s="156"/>
      <c r="WAS27" s="156"/>
      <c r="WAT27" s="156"/>
      <c r="WAU27" s="156"/>
      <c r="WAV27" s="156"/>
      <c r="WAW27" s="156"/>
      <c r="WAX27" s="156"/>
      <c r="WAY27" s="156"/>
      <c r="WAZ27" s="156"/>
      <c r="WBA27" s="156"/>
      <c r="WBB27" s="156"/>
      <c r="WBC27" s="156"/>
      <c r="WBD27" s="156"/>
      <c r="WBE27" s="156"/>
      <c r="WBF27" s="156"/>
      <c r="WBG27" s="156"/>
      <c r="WBH27" s="156"/>
      <c r="WBI27" s="156"/>
      <c r="WBJ27" s="156"/>
      <c r="WBK27" s="156"/>
      <c r="WBL27" s="156"/>
      <c r="WBM27" s="156"/>
      <c r="WBN27" s="156"/>
      <c r="WBO27" s="156"/>
      <c r="WBP27" s="156"/>
      <c r="WBQ27" s="156"/>
      <c r="WBR27" s="156"/>
      <c r="WBS27" s="156"/>
      <c r="WBT27" s="156"/>
      <c r="WBU27" s="156"/>
      <c r="WBV27" s="156"/>
      <c r="WBW27" s="156"/>
      <c r="WBX27" s="156"/>
      <c r="WBY27" s="156"/>
      <c r="WBZ27" s="156"/>
      <c r="WCA27" s="156"/>
      <c r="WCB27" s="156"/>
      <c r="WCC27" s="156"/>
      <c r="WCD27" s="156"/>
      <c r="WCE27" s="156"/>
      <c r="WCF27" s="156"/>
      <c r="WCG27" s="156"/>
      <c r="WCH27" s="156"/>
      <c r="WCI27" s="156"/>
      <c r="WCJ27" s="156"/>
      <c r="WCK27" s="156"/>
      <c r="WCL27" s="156"/>
      <c r="WCM27" s="156"/>
      <c r="WCN27" s="156"/>
      <c r="WCO27" s="156"/>
      <c r="WCP27" s="156"/>
      <c r="WCQ27" s="156"/>
      <c r="WCR27" s="156"/>
      <c r="WCS27" s="156"/>
      <c r="WCT27" s="156"/>
      <c r="WCU27" s="156"/>
      <c r="WCV27" s="156"/>
      <c r="WCW27" s="156"/>
      <c r="WCX27" s="156"/>
      <c r="WCY27" s="156"/>
      <c r="WCZ27" s="156"/>
      <c r="WDA27" s="156"/>
      <c r="WDB27" s="156"/>
      <c r="WDC27" s="156"/>
      <c r="WDD27" s="156"/>
      <c r="WDE27" s="156"/>
      <c r="WDF27" s="156"/>
      <c r="WDG27" s="156"/>
      <c r="WDH27" s="156"/>
      <c r="WDI27" s="156"/>
      <c r="WDJ27" s="156"/>
      <c r="WDK27" s="156"/>
      <c r="WDL27" s="156"/>
      <c r="WDM27" s="156"/>
      <c r="WDN27" s="156"/>
      <c r="WDO27" s="156"/>
      <c r="WDP27" s="156"/>
      <c r="WDQ27" s="156"/>
      <c r="WDR27" s="156"/>
      <c r="WDS27" s="156"/>
      <c r="WDT27" s="156"/>
      <c r="WDU27" s="156"/>
      <c r="WDV27" s="156"/>
      <c r="WDW27" s="156"/>
      <c r="WDX27" s="156"/>
      <c r="WDY27" s="156"/>
      <c r="WDZ27" s="156"/>
      <c r="WEA27" s="156"/>
      <c r="WEB27" s="156"/>
      <c r="WEC27" s="156"/>
      <c r="WED27" s="156"/>
      <c r="WEE27" s="156"/>
      <c r="WEF27" s="156"/>
      <c r="WEG27" s="156"/>
      <c r="WEH27" s="156"/>
      <c r="WEI27" s="156"/>
      <c r="WEJ27" s="156"/>
      <c r="WEK27" s="156"/>
      <c r="WEL27" s="156"/>
      <c r="WEM27" s="156"/>
      <c r="WEN27" s="156"/>
      <c r="WEO27" s="156"/>
      <c r="WEP27" s="156"/>
      <c r="WEQ27" s="156"/>
      <c r="WER27" s="156"/>
      <c r="WES27" s="156"/>
      <c r="WET27" s="156"/>
      <c r="WEU27" s="156"/>
      <c r="WEV27" s="156"/>
      <c r="WEW27" s="156"/>
      <c r="WEX27" s="156"/>
      <c r="WEY27" s="156"/>
      <c r="WEZ27" s="156"/>
      <c r="WFA27" s="156"/>
      <c r="WFB27" s="156"/>
      <c r="WFC27" s="156"/>
      <c r="WFD27" s="156"/>
      <c r="WFE27" s="156"/>
      <c r="WFF27" s="156"/>
      <c r="WFG27" s="156"/>
      <c r="WFH27" s="156"/>
      <c r="WFI27" s="156"/>
      <c r="WFJ27" s="156"/>
      <c r="WFK27" s="156"/>
      <c r="WFL27" s="156"/>
      <c r="WFM27" s="156"/>
      <c r="WFN27" s="156"/>
      <c r="WFO27" s="156"/>
      <c r="WFP27" s="156"/>
      <c r="WFQ27" s="156"/>
      <c r="WFR27" s="156"/>
      <c r="WFS27" s="156"/>
      <c r="WFT27" s="156"/>
      <c r="WFU27" s="156"/>
      <c r="WFV27" s="156"/>
      <c r="WFW27" s="156"/>
      <c r="WFX27" s="156"/>
      <c r="WFY27" s="156"/>
      <c r="WFZ27" s="156"/>
      <c r="WGA27" s="156"/>
      <c r="WGB27" s="156"/>
      <c r="WGC27" s="156"/>
      <c r="WGD27" s="156"/>
      <c r="WGE27" s="156"/>
      <c r="WGF27" s="156"/>
      <c r="WGG27" s="156"/>
      <c r="WGH27" s="156"/>
      <c r="WGI27" s="156"/>
      <c r="WGJ27" s="156"/>
      <c r="WGK27" s="156"/>
      <c r="WGL27" s="156"/>
      <c r="WGM27" s="156"/>
      <c r="WGN27" s="156"/>
      <c r="WGO27" s="156"/>
      <c r="WGP27" s="156"/>
      <c r="WGQ27" s="156"/>
      <c r="WGR27" s="156"/>
      <c r="WGS27" s="156"/>
      <c r="WGT27" s="156"/>
      <c r="WGU27" s="156"/>
      <c r="WGV27" s="156"/>
      <c r="WGW27" s="156"/>
      <c r="WGX27" s="156"/>
      <c r="WGY27" s="156"/>
      <c r="WGZ27" s="156"/>
      <c r="WHA27" s="156"/>
      <c r="WHB27" s="156"/>
      <c r="WHC27" s="156"/>
      <c r="WHD27" s="156"/>
      <c r="WHE27" s="156"/>
      <c r="WHF27" s="156"/>
      <c r="WHG27" s="156"/>
      <c r="WHH27" s="156"/>
      <c r="WHI27" s="156"/>
      <c r="WHJ27" s="156"/>
      <c r="WHK27" s="156"/>
      <c r="WHL27" s="156"/>
      <c r="WHM27" s="156"/>
      <c r="WHN27" s="156"/>
      <c r="WHO27" s="156"/>
      <c r="WHP27" s="156"/>
      <c r="WHQ27" s="156"/>
      <c r="WHR27" s="156"/>
      <c r="WHS27" s="156"/>
      <c r="WHT27" s="156"/>
      <c r="WHU27" s="156"/>
      <c r="WHV27" s="156"/>
      <c r="WHW27" s="156"/>
      <c r="WHX27" s="156"/>
      <c r="WHY27" s="156"/>
      <c r="WHZ27" s="156"/>
      <c r="WIA27" s="156"/>
      <c r="WIB27" s="156"/>
      <c r="WIC27" s="156"/>
      <c r="WID27" s="156"/>
      <c r="WIE27" s="156"/>
      <c r="WIF27" s="156"/>
      <c r="WIG27" s="156"/>
      <c r="WIH27" s="156"/>
      <c r="WII27" s="156"/>
      <c r="WIJ27" s="156"/>
      <c r="WIK27" s="156"/>
      <c r="WIL27" s="156"/>
      <c r="WIM27" s="156"/>
      <c r="WIN27" s="156"/>
      <c r="WIO27" s="156"/>
      <c r="WIP27" s="156"/>
      <c r="WIQ27" s="156"/>
      <c r="WIR27" s="156"/>
      <c r="WIS27" s="156"/>
      <c r="WIT27" s="156"/>
      <c r="WIU27" s="156"/>
      <c r="WIV27" s="156"/>
      <c r="WIW27" s="156"/>
      <c r="WIX27" s="156"/>
      <c r="WIY27" s="156"/>
      <c r="WIZ27" s="156"/>
      <c r="WJA27" s="156"/>
      <c r="WJB27" s="156"/>
      <c r="WJC27" s="156"/>
      <c r="WJD27" s="156"/>
      <c r="WJE27" s="156"/>
      <c r="WJF27" s="156"/>
      <c r="WJG27" s="156"/>
      <c r="WJH27" s="156"/>
      <c r="WJI27" s="156"/>
      <c r="WJJ27" s="156"/>
      <c r="WJK27" s="156"/>
      <c r="WJL27" s="156"/>
      <c r="WJM27" s="156"/>
      <c r="WJN27" s="156"/>
      <c r="WJO27" s="156"/>
      <c r="WJP27" s="156"/>
      <c r="WJQ27" s="156"/>
      <c r="WJR27" s="156"/>
      <c r="WJS27" s="156"/>
      <c r="WJT27" s="156"/>
      <c r="WJU27" s="156"/>
      <c r="WJV27" s="156"/>
      <c r="WJW27" s="156"/>
      <c r="WJX27" s="156"/>
      <c r="WJY27" s="156"/>
      <c r="WJZ27" s="156"/>
      <c r="WKA27" s="156"/>
      <c r="WKB27" s="156"/>
      <c r="WKC27" s="156"/>
      <c r="WKD27" s="156"/>
      <c r="WKE27" s="156"/>
      <c r="WKF27" s="156"/>
      <c r="WKG27" s="156"/>
      <c r="WKH27" s="156"/>
      <c r="WKI27" s="156"/>
      <c r="WKJ27" s="156"/>
      <c r="WKK27" s="156"/>
      <c r="WKL27" s="156"/>
      <c r="WKM27" s="156"/>
      <c r="WKN27" s="156"/>
      <c r="WKO27" s="156"/>
      <c r="WKP27" s="156"/>
      <c r="WKQ27" s="156"/>
      <c r="WKR27" s="156"/>
      <c r="WKS27" s="156"/>
      <c r="WKT27" s="156"/>
      <c r="WKU27" s="156"/>
      <c r="WKV27" s="156"/>
      <c r="WKW27" s="156"/>
      <c r="WKX27" s="156"/>
      <c r="WKY27" s="156"/>
      <c r="WKZ27" s="156"/>
      <c r="WLA27" s="156"/>
      <c r="WLB27" s="156"/>
      <c r="WLC27" s="156"/>
      <c r="WLD27" s="156"/>
      <c r="WLE27" s="156"/>
      <c r="WLF27" s="156"/>
      <c r="WLG27" s="156"/>
      <c r="WLH27" s="156"/>
      <c r="WLI27" s="156"/>
      <c r="WLJ27" s="156"/>
      <c r="WLK27" s="156"/>
      <c r="WLL27" s="156"/>
      <c r="WLM27" s="156"/>
      <c r="WLN27" s="156"/>
      <c r="WLO27" s="156"/>
      <c r="WLP27" s="156"/>
      <c r="WLQ27" s="156"/>
      <c r="WLR27" s="156"/>
      <c r="WLS27" s="156"/>
      <c r="WLT27" s="156"/>
      <c r="WLU27" s="156"/>
      <c r="WLV27" s="156"/>
      <c r="WLW27" s="156"/>
      <c r="WLX27" s="156"/>
      <c r="WLY27" s="156"/>
      <c r="WLZ27" s="156"/>
      <c r="WMA27" s="156"/>
      <c r="WMB27" s="156"/>
      <c r="WMC27" s="156"/>
      <c r="WMD27" s="156"/>
      <c r="WME27" s="156"/>
      <c r="WMF27" s="156"/>
      <c r="WMG27" s="156"/>
      <c r="WMH27" s="156"/>
      <c r="WMI27" s="156"/>
      <c r="WMJ27" s="156"/>
      <c r="WMK27" s="156"/>
      <c r="WML27" s="156"/>
      <c r="WMM27" s="156"/>
      <c r="WMN27" s="156"/>
      <c r="WMO27" s="156"/>
      <c r="WMP27" s="156"/>
      <c r="WMQ27" s="156"/>
      <c r="WMR27" s="156"/>
      <c r="WMS27" s="156"/>
      <c r="WMT27" s="156"/>
      <c r="WMU27" s="156"/>
      <c r="WMV27" s="156"/>
      <c r="WMW27" s="156"/>
      <c r="WMX27" s="156"/>
      <c r="WMY27" s="156"/>
      <c r="WMZ27" s="156"/>
      <c r="WNA27" s="156"/>
      <c r="WNB27" s="156"/>
      <c r="WNC27" s="156"/>
      <c r="WND27" s="156"/>
      <c r="WNE27" s="156"/>
      <c r="WNF27" s="156"/>
      <c r="WNG27" s="156"/>
      <c r="WNH27" s="156"/>
      <c r="WNI27" s="156"/>
      <c r="WNJ27" s="156"/>
      <c r="WNK27" s="156"/>
      <c r="WNL27" s="156"/>
      <c r="WNM27" s="156"/>
      <c r="WNN27" s="156"/>
      <c r="WNO27" s="156"/>
      <c r="WNP27" s="156"/>
      <c r="WNQ27" s="156"/>
      <c r="WNR27" s="156"/>
      <c r="WNS27" s="156"/>
      <c r="WNT27" s="156"/>
      <c r="WNU27" s="156"/>
      <c r="WNV27" s="156"/>
      <c r="WNW27" s="156"/>
      <c r="WNX27" s="156"/>
      <c r="WNY27" s="156"/>
      <c r="WNZ27" s="156"/>
      <c r="WOA27" s="156"/>
      <c r="WOB27" s="156"/>
      <c r="WOC27" s="156"/>
      <c r="WOD27" s="156"/>
      <c r="WOE27" s="156"/>
      <c r="WOF27" s="156"/>
      <c r="WOG27" s="156"/>
      <c r="WOH27" s="156"/>
      <c r="WOI27" s="156"/>
      <c r="WOJ27" s="156"/>
      <c r="WOK27" s="156"/>
      <c r="WOL27" s="156"/>
      <c r="WOM27" s="156"/>
      <c r="WON27" s="156"/>
      <c r="WOO27" s="156"/>
      <c r="WOP27" s="156"/>
      <c r="WOQ27" s="156"/>
      <c r="WOR27" s="156"/>
      <c r="WOS27" s="156"/>
      <c r="WOT27" s="156"/>
      <c r="WOU27" s="156"/>
      <c r="WOV27" s="156"/>
      <c r="WOW27" s="156"/>
      <c r="WOX27" s="156"/>
      <c r="WOY27" s="156"/>
      <c r="WOZ27" s="156"/>
      <c r="WPA27" s="156"/>
      <c r="WPB27" s="156"/>
      <c r="WPC27" s="156"/>
      <c r="WPD27" s="156"/>
      <c r="WPE27" s="156"/>
      <c r="WPF27" s="156"/>
      <c r="WPG27" s="156"/>
      <c r="WPH27" s="156"/>
      <c r="WPI27" s="156"/>
      <c r="WPJ27" s="156"/>
      <c r="WPK27" s="156"/>
      <c r="WPL27" s="156"/>
      <c r="WPM27" s="156"/>
      <c r="WPN27" s="156"/>
      <c r="WPO27" s="156"/>
      <c r="WPP27" s="156"/>
      <c r="WPQ27" s="156"/>
      <c r="WPR27" s="156"/>
      <c r="WPS27" s="156"/>
      <c r="WPT27" s="156"/>
      <c r="WPU27" s="156"/>
      <c r="WPV27" s="156"/>
      <c r="WPW27" s="156"/>
      <c r="WPX27" s="156"/>
      <c r="WPY27" s="156"/>
      <c r="WPZ27" s="156"/>
      <c r="WQA27" s="156"/>
      <c r="WQB27" s="156"/>
      <c r="WQC27" s="156"/>
      <c r="WQD27" s="156"/>
      <c r="WQE27" s="156"/>
      <c r="WQF27" s="156"/>
      <c r="WQG27" s="156"/>
      <c r="WQH27" s="156"/>
      <c r="WQI27" s="156"/>
      <c r="WQJ27" s="156"/>
      <c r="WQK27" s="156"/>
      <c r="WQL27" s="156"/>
      <c r="WQM27" s="156"/>
      <c r="WQN27" s="156"/>
      <c r="WQO27" s="156"/>
      <c r="WQP27" s="156"/>
      <c r="WQQ27" s="156"/>
      <c r="WQR27" s="156"/>
      <c r="WQS27" s="156"/>
      <c r="WQT27" s="156"/>
      <c r="WQU27" s="156"/>
      <c r="WQV27" s="156"/>
      <c r="WQW27" s="156"/>
      <c r="WQX27" s="156"/>
      <c r="WQY27" s="156"/>
      <c r="WQZ27" s="156"/>
      <c r="WRA27" s="156"/>
      <c r="WRB27" s="156"/>
      <c r="WRC27" s="156"/>
      <c r="WRD27" s="156"/>
      <c r="WRE27" s="156"/>
      <c r="WRF27" s="156"/>
      <c r="WRG27" s="156"/>
      <c r="WRH27" s="156"/>
      <c r="WRI27" s="156"/>
      <c r="WRJ27" s="156"/>
      <c r="WRK27" s="156"/>
      <c r="WRL27" s="156"/>
      <c r="WRM27" s="156"/>
      <c r="WRN27" s="156"/>
      <c r="WRO27" s="156"/>
      <c r="WRP27" s="156"/>
      <c r="WRQ27" s="156"/>
      <c r="WRR27" s="156"/>
      <c r="WRS27" s="156"/>
      <c r="WRT27" s="156"/>
      <c r="WRU27" s="156"/>
      <c r="WRV27" s="156"/>
      <c r="WRW27" s="156"/>
      <c r="WRX27" s="156"/>
      <c r="WRY27" s="156"/>
      <c r="WRZ27" s="156"/>
      <c r="WSA27" s="156"/>
      <c r="WSB27" s="156"/>
      <c r="WSC27" s="156"/>
      <c r="WSD27" s="156"/>
      <c r="WSE27" s="156"/>
      <c r="WSF27" s="156"/>
      <c r="WSG27" s="156"/>
      <c r="WSH27" s="156"/>
      <c r="WSI27" s="156"/>
      <c r="WSJ27" s="156"/>
      <c r="WSK27" s="156"/>
      <c r="WSL27" s="156"/>
      <c r="WSM27" s="156"/>
      <c r="WSN27" s="156"/>
      <c r="WSO27" s="156"/>
      <c r="WSP27" s="156"/>
      <c r="WSQ27" s="156"/>
      <c r="WSR27" s="156"/>
      <c r="WSS27" s="156"/>
      <c r="WST27" s="156"/>
      <c r="WSU27" s="156"/>
      <c r="WSV27" s="156"/>
      <c r="WSW27" s="156"/>
      <c r="WSX27" s="156"/>
      <c r="WSY27" s="156"/>
      <c r="WSZ27" s="156"/>
      <c r="WTA27" s="156"/>
      <c r="WTB27" s="156"/>
      <c r="WTC27" s="156"/>
      <c r="WTD27" s="156"/>
      <c r="WTE27" s="156"/>
      <c r="WTF27" s="156"/>
      <c r="WTG27" s="156"/>
      <c r="WTH27" s="156"/>
      <c r="WTI27" s="156"/>
      <c r="WTJ27" s="156"/>
      <c r="WTK27" s="156"/>
      <c r="WTL27" s="156"/>
      <c r="WTM27" s="156"/>
      <c r="WTN27" s="156"/>
      <c r="WTO27" s="156"/>
      <c r="WTP27" s="156"/>
      <c r="WTQ27" s="156"/>
      <c r="WTR27" s="156"/>
      <c r="WTS27" s="156"/>
      <c r="WTT27" s="156"/>
      <c r="WTU27" s="156"/>
      <c r="WTV27" s="156"/>
      <c r="WTW27" s="156"/>
      <c r="WTX27" s="156"/>
      <c r="WTY27" s="156"/>
      <c r="WTZ27" s="156"/>
      <c r="WUA27" s="156"/>
      <c r="WUB27" s="156"/>
      <c r="WUC27" s="156"/>
      <c r="WUD27" s="156"/>
      <c r="WUE27" s="156"/>
      <c r="WUF27" s="156"/>
      <c r="WUG27" s="156"/>
      <c r="WUH27" s="156"/>
      <c r="WUI27" s="156"/>
      <c r="WUJ27" s="156"/>
      <c r="WUK27" s="156"/>
      <c r="WUL27" s="156"/>
      <c r="WUM27" s="156"/>
      <c r="WUN27" s="156"/>
      <c r="WUO27" s="156"/>
      <c r="WUP27" s="156"/>
      <c r="WUQ27" s="156"/>
      <c r="WUR27" s="156"/>
      <c r="WUS27" s="156"/>
      <c r="WUT27" s="156"/>
      <c r="WUU27" s="156"/>
      <c r="WUV27" s="156"/>
      <c r="WUW27" s="156"/>
      <c r="WUX27" s="156"/>
      <c r="WUY27" s="156"/>
      <c r="WUZ27" s="156"/>
      <c r="WVA27" s="156"/>
      <c r="WVB27" s="156"/>
      <c r="WVC27" s="156"/>
      <c r="WVD27" s="156"/>
      <c r="WVE27" s="156"/>
      <c r="WVF27" s="156"/>
      <c r="WVG27" s="156"/>
      <c r="WVH27" s="156"/>
      <c r="WVI27" s="156"/>
      <c r="WVJ27" s="156"/>
      <c r="WVK27" s="156"/>
      <c r="WVL27" s="156"/>
      <c r="WVM27" s="156"/>
      <c r="WVN27" s="156"/>
      <c r="WVO27" s="156"/>
      <c r="WVP27" s="156"/>
      <c r="WVQ27" s="156"/>
      <c r="WVR27" s="156"/>
      <c r="WVS27" s="156"/>
      <c r="WVT27" s="156"/>
      <c r="WVU27" s="156"/>
      <c r="WVV27" s="156"/>
      <c r="WVW27" s="156"/>
      <c r="WVX27" s="156"/>
      <c r="WVY27" s="156"/>
      <c r="WVZ27" s="156"/>
      <c r="WWA27" s="156"/>
      <c r="WWB27" s="156"/>
      <c r="WWC27" s="156"/>
      <c r="WWD27" s="156"/>
      <c r="WWE27" s="156"/>
      <c r="WWF27" s="156"/>
      <c r="WWG27" s="156"/>
      <c r="WWH27" s="156"/>
      <c r="WWI27" s="156"/>
      <c r="WWJ27" s="156"/>
      <c r="WWK27" s="156"/>
      <c r="WWL27" s="156"/>
      <c r="WWM27" s="156"/>
      <c r="WWN27" s="156"/>
      <c r="WWO27" s="156"/>
      <c r="WWP27" s="156"/>
      <c r="WWQ27" s="156"/>
      <c r="WWR27" s="156"/>
      <c r="WWS27" s="156"/>
      <c r="WWT27" s="156"/>
      <c r="WWU27" s="156"/>
      <c r="WWV27" s="156"/>
      <c r="WWW27" s="156"/>
      <c r="WWX27" s="156"/>
      <c r="WWY27" s="156"/>
      <c r="WWZ27" s="156"/>
      <c r="WXA27" s="156"/>
      <c r="WXB27" s="156"/>
      <c r="WXC27" s="156"/>
      <c r="WXD27" s="156"/>
      <c r="WXE27" s="156"/>
      <c r="WXF27" s="156"/>
      <c r="WXG27" s="156"/>
      <c r="WXH27" s="156"/>
      <c r="WXI27" s="156"/>
      <c r="WXJ27" s="156"/>
      <c r="WXK27" s="156"/>
      <c r="WXL27" s="156"/>
      <c r="WXM27" s="156"/>
      <c r="WXN27" s="156"/>
      <c r="WXO27" s="156"/>
      <c r="WXP27" s="156"/>
      <c r="WXQ27" s="156"/>
      <c r="WXR27" s="156"/>
      <c r="WXS27" s="156"/>
      <c r="WXT27" s="156"/>
      <c r="WXU27" s="156"/>
      <c r="WXV27" s="156"/>
      <c r="WXW27" s="156"/>
      <c r="WXX27" s="156"/>
      <c r="WXY27" s="156"/>
      <c r="WXZ27" s="156"/>
      <c r="WYA27" s="156"/>
      <c r="WYB27" s="156"/>
      <c r="WYC27" s="156"/>
      <c r="WYD27" s="156"/>
      <c r="WYE27" s="156"/>
      <c r="WYF27" s="156"/>
      <c r="WYG27" s="156"/>
      <c r="WYH27" s="156"/>
      <c r="WYI27" s="156"/>
      <c r="WYJ27" s="156"/>
      <c r="WYK27" s="156"/>
      <c r="WYL27" s="156"/>
      <c r="WYM27" s="156"/>
      <c r="WYN27" s="156"/>
      <c r="WYO27" s="156"/>
      <c r="WYP27" s="156"/>
      <c r="WYQ27" s="156"/>
      <c r="WYR27" s="156"/>
      <c r="WYS27" s="156"/>
      <c r="WYT27" s="156"/>
      <c r="WYU27" s="156"/>
      <c r="WYV27" s="156"/>
      <c r="WYW27" s="156"/>
      <c r="WYX27" s="156"/>
      <c r="WYY27" s="156"/>
      <c r="WYZ27" s="156"/>
      <c r="WZA27" s="156"/>
      <c r="WZB27" s="156"/>
      <c r="WZC27" s="156"/>
      <c r="WZD27" s="156"/>
      <c r="WZE27" s="156"/>
      <c r="WZF27" s="156"/>
      <c r="WZG27" s="156"/>
      <c r="WZH27" s="156"/>
      <c r="WZI27" s="156"/>
      <c r="WZJ27" s="156"/>
      <c r="WZK27" s="156"/>
      <c r="WZL27" s="156"/>
      <c r="WZM27" s="156"/>
      <c r="WZN27" s="156"/>
      <c r="WZO27" s="156"/>
      <c r="WZP27" s="156"/>
      <c r="WZQ27" s="156"/>
      <c r="WZR27" s="156"/>
      <c r="WZS27" s="156"/>
      <c r="WZT27" s="156"/>
      <c r="WZU27" s="156"/>
      <c r="WZV27" s="156"/>
      <c r="WZW27" s="156"/>
      <c r="WZX27" s="156"/>
      <c r="WZY27" s="156"/>
      <c r="WZZ27" s="156"/>
      <c r="XAA27" s="156"/>
      <c r="XAB27" s="156"/>
      <c r="XAC27" s="156"/>
      <c r="XAD27" s="156"/>
      <c r="XAE27" s="156"/>
      <c r="XAF27" s="156"/>
      <c r="XAG27" s="156"/>
      <c r="XAH27" s="156"/>
      <c r="XAI27" s="156"/>
      <c r="XAJ27" s="156"/>
      <c r="XAK27" s="156"/>
      <c r="XAL27" s="156"/>
      <c r="XAM27" s="156"/>
      <c r="XAN27" s="156"/>
      <c r="XAO27" s="156"/>
      <c r="XAP27" s="156"/>
      <c r="XAQ27" s="156"/>
      <c r="XAR27" s="156"/>
      <c r="XAS27" s="156"/>
      <c r="XAT27" s="156"/>
      <c r="XAU27" s="156"/>
      <c r="XAV27" s="156"/>
      <c r="XAW27" s="156"/>
      <c r="XAX27" s="156"/>
      <c r="XAY27" s="156"/>
      <c r="XAZ27" s="156"/>
      <c r="XBA27" s="156"/>
      <c r="XBB27" s="156"/>
      <c r="XBC27" s="156"/>
      <c r="XBD27" s="156"/>
      <c r="XBE27" s="156"/>
      <c r="XBF27" s="156"/>
      <c r="XBG27" s="156"/>
      <c r="XBH27" s="156"/>
      <c r="XBI27" s="156"/>
      <c r="XBJ27" s="156"/>
      <c r="XBK27" s="156"/>
      <c r="XBL27" s="156"/>
      <c r="XBM27" s="156"/>
      <c r="XBN27" s="156"/>
      <c r="XBO27" s="156"/>
      <c r="XBP27" s="156"/>
      <c r="XBQ27" s="156"/>
      <c r="XBR27" s="156"/>
      <c r="XBS27" s="156"/>
      <c r="XBT27" s="156"/>
      <c r="XBU27" s="156"/>
      <c r="XBV27" s="156"/>
      <c r="XBW27" s="156"/>
      <c r="XBX27" s="156"/>
      <c r="XBY27" s="156"/>
      <c r="XBZ27" s="156"/>
      <c r="XCA27" s="156"/>
      <c r="XCB27" s="156"/>
      <c r="XCC27" s="156"/>
      <c r="XCD27" s="156"/>
      <c r="XCE27" s="156"/>
      <c r="XCF27" s="156"/>
      <c r="XCG27" s="156"/>
      <c r="XCH27" s="156"/>
      <c r="XCI27" s="156"/>
      <c r="XCJ27" s="156"/>
      <c r="XCK27" s="156"/>
      <c r="XCL27" s="156"/>
      <c r="XCM27" s="156"/>
      <c r="XCN27" s="156"/>
      <c r="XCO27" s="156"/>
      <c r="XCP27" s="156"/>
      <c r="XCQ27" s="156"/>
      <c r="XCR27" s="156"/>
      <c r="XCS27" s="156"/>
      <c r="XCT27" s="156"/>
      <c r="XCU27" s="156"/>
      <c r="XCV27" s="156"/>
      <c r="XCW27" s="156"/>
      <c r="XCX27" s="156"/>
      <c r="XCY27" s="156"/>
      <c r="XCZ27" s="156"/>
      <c r="XDA27" s="156"/>
      <c r="XDB27" s="156"/>
      <c r="XDC27" s="156"/>
      <c r="XDD27" s="156"/>
      <c r="XDE27" s="156"/>
      <c r="XDF27" s="156"/>
      <c r="XDG27" s="156"/>
      <c r="XDH27" s="156"/>
      <c r="XDI27" s="156"/>
      <c r="XDJ27" s="156"/>
      <c r="XDK27" s="156"/>
      <c r="XDL27" s="156"/>
      <c r="XDM27" s="156"/>
      <c r="XDN27" s="156"/>
      <c r="XDO27" s="156"/>
      <c r="XDP27" s="156"/>
      <c r="XDQ27" s="156"/>
      <c r="XDR27" s="156"/>
      <c r="XDS27" s="156"/>
      <c r="XDT27" s="156"/>
      <c r="XDU27" s="156"/>
      <c r="XDV27" s="156"/>
      <c r="XDW27" s="156"/>
      <c r="XDX27" s="156"/>
      <c r="XDY27" s="156"/>
      <c r="XDZ27" s="156"/>
      <c r="XEA27" s="156"/>
      <c r="XEB27" s="156"/>
      <c r="XEC27" s="156"/>
      <c r="XED27" s="156"/>
      <c r="XEE27" s="156"/>
      <c r="XEF27" s="156"/>
      <c r="XEG27" s="156"/>
      <c r="XEH27" s="156"/>
      <c r="XEI27" s="156"/>
      <c r="XEJ27" s="156"/>
      <c r="XEK27" s="156"/>
      <c r="XEL27" s="156"/>
      <c r="XEM27" s="156"/>
      <c r="XEN27" s="156"/>
      <c r="XEO27" s="156"/>
      <c r="XEP27" s="156"/>
      <c r="XEQ27" s="156"/>
      <c r="XER27" s="156"/>
      <c r="XES27" s="156"/>
      <c r="XET27" s="156"/>
      <c r="XEU27" s="156"/>
      <c r="XEV27" s="156"/>
      <c r="XEW27" s="156"/>
      <c r="XEX27" s="156"/>
      <c r="XEY27" s="156"/>
      <c r="XEZ27" s="156"/>
      <c r="XFA27" s="156"/>
      <c r="XFB27" s="156"/>
      <c r="XFC27" s="156"/>
      <c r="XFD27" s="156"/>
    </row>
    <row r="28" spans="1:16384" s="145" customFormat="1" ht="15" customHeight="1" thickTop="1" thickBot="1" x14ac:dyDescent="0.3">
      <c r="A28" s="142"/>
      <c r="B28" s="699" t="s">
        <v>50</v>
      </c>
      <c r="C28" s="700"/>
      <c r="D28" s="700"/>
      <c r="E28" s="700"/>
      <c r="F28" s="700"/>
      <c r="G28" s="700"/>
      <c r="H28" s="700"/>
      <c r="I28" s="701"/>
      <c r="J28" s="163"/>
      <c r="K28" s="204"/>
      <c r="L28" s="204"/>
      <c r="M28" s="143"/>
      <c r="N28" s="143"/>
      <c r="O28" s="144"/>
      <c r="P28" s="144"/>
      <c r="Q28" s="144"/>
      <c r="R28" s="144"/>
      <c r="S28" s="144"/>
      <c r="T28" s="144"/>
      <c r="U28" s="144"/>
      <c r="V28" s="144"/>
      <c r="W28" s="144"/>
      <c r="X28" s="144"/>
    </row>
    <row r="29" spans="1:16384" s="288" customFormat="1" ht="30" customHeight="1" thickTop="1" thickBot="1" x14ac:dyDescent="0.3">
      <c r="A29" s="286"/>
      <c r="B29" s="638" t="s">
        <v>51</v>
      </c>
      <c r="C29" s="639"/>
      <c r="D29" s="639"/>
      <c r="E29" s="639"/>
      <c r="F29" s="639"/>
      <c r="G29" s="639"/>
      <c r="H29" s="639"/>
      <c r="I29" s="639"/>
      <c r="J29" s="287"/>
      <c r="K29" s="145"/>
      <c r="L29" s="145"/>
      <c r="M29" s="143"/>
      <c r="N29" s="143"/>
    </row>
    <row r="30" spans="1:16384" s="145" customFormat="1" ht="15" customHeight="1" thickTop="1" thickBot="1" x14ac:dyDescent="0.3">
      <c r="A30" s="167"/>
      <c r="B30" s="702" t="s">
        <v>12</v>
      </c>
      <c r="C30" s="647"/>
      <c r="D30" s="647"/>
      <c r="E30" s="115" t="s">
        <v>52</v>
      </c>
      <c r="F30" s="115" t="s">
        <v>53</v>
      </c>
      <c r="G30" s="116" t="s">
        <v>6</v>
      </c>
      <c r="H30" s="303" t="s">
        <v>7</v>
      </c>
      <c r="I30" s="117" t="s">
        <v>8</v>
      </c>
      <c r="J30" s="163"/>
      <c r="K30" s="272"/>
      <c r="L30" s="233" t="str">
        <f>IF(OR(($D$9=L9),($D$9=L10),($D$9=L11),($D$9=L12),($D$9=L13),($D$9=L14),($D$9=L15),($D$9=L21),($D$9=L22)),"Public","Privé")</f>
        <v>Privé</v>
      </c>
      <c r="M30" s="143"/>
      <c r="N30" s="143"/>
      <c r="O30" s="144"/>
      <c r="P30" s="144"/>
      <c r="Q30" s="144"/>
      <c r="R30" s="144"/>
      <c r="S30" s="144"/>
      <c r="T30" s="144"/>
      <c r="U30" s="144"/>
      <c r="V30" s="144"/>
      <c r="W30" s="144"/>
      <c r="X30" s="144"/>
    </row>
    <row r="31" spans="1:16384" s="145" customFormat="1" ht="15" customHeight="1" thickTop="1" thickBot="1" x14ac:dyDescent="0.3">
      <c r="A31" s="167"/>
      <c r="B31" s="697" t="s">
        <v>171</v>
      </c>
      <c r="C31" s="698"/>
      <c r="D31" s="698"/>
      <c r="E31" s="327"/>
      <c r="F31" s="328"/>
      <c r="G31" s="124" t="str">
        <f>IF(AND(ISNUMBER(E31),ISNUMBER(F31)),E31*F31," ")</f>
        <v xml:space="preserve"> </v>
      </c>
      <c r="H31" s="327"/>
      <c r="I31" s="168" t="str">
        <f>IF(OR(ISNUMBER(G31),ISNUMBER(H31)),ROUND(IF(ISNUMBER(G31),G31,0)-IF(ISNUMBER(H31),H31,0),2)," ")</f>
        <v xml:space="preserve"> </v>
      </c>
      <c r="J31" s="163"/>
      <c r="K31" s="272"/>
      <c r="L31" s="232"/>
      <c r="M31" s="143"/>
      <c r="N31" s="143"/>
      <c r="O31" s="144"/>
      <c r="P31" s="144"/>
      <c r="Q31" s="144"/>
      <c r="R31" s="144"/>
      <c r="S31" s="144"/>
      <c r="T31" s="144"/>
      <c r="U31" s="144"/>
      <c r="V31" s="144"/>
      <c r="W31" s="144"/>
      <c r="X31" s="144"/>
    </row>
    <row r="32" spans="1:16384" s="145" customFormat="1" ht="15" customHeight="1" thickTop="1" thickBot="1" x14ac:dyDescent="0.3">
      <c r="A32" s="167"/>
      <c r="B32" s="697"/>
      <c r="C32" s="698"/>
      <c r="D32" s="698"/>
      <c r="E32" s="327"/>
      <c r="F32" s="328"/>
      <c r="G32" s="124" t="str">
        <f t="shared" ref="G32:G44" si="1">IF(AND(ISNUMBER(E32),ISNUMBER(F32)),E32*F32," ")</f>
        <v xml:space="preserve"> </v>
      </c>
      <c r="H32" s="327"/>
      <c r="I32" s="168" t="str">
        <f>IF(OR(ISNUMBER(G32),ISNUMBER(H32)),ROUND(IF(ISNUMBER(G32),G32,0)-IF(ISNUMBER(H32),H32,0),2)," ")</f>
        <v xml:space="preserve"> </v>
      </c>
      <c r="J32" s="163"/>
      <c r="K32" s="272"/>
      <c r="L32" s="232"/>
      <c r="M32" s="143"/>
      <c r="N32" s="143"/>
      <c r="O32" s="144"/>
      <c r="P32" s="144"/>
      <c r="Q32" s="144"/>
      <c r="R32" s="144"/>
      <c r="S32" s="144"/>
      <c r="T32" s="144"/>
      <c r="U32" s="144"/>
      <c r="V32" s="144"/>
      <c r="W32" s="144"/>
      <c r="X32" s="144"/>
    </row>
    <row r="33" spans="1:27" s="145" customFormat="1" ht="15" customHeight="1" thickTop="1" thickBot="1" x14ac:dyDescent="0.3">
      <c r="A33" s="167"/>
      <c r="B33" s="697"/>
      <c r="C33" s="698"/>
      <c r="D33" s="698"/>
      <c r="E33" s="327"/>
      <c r="F33" s="328"/>
      <c r="G33" s="124" t="str">
        <f t="shared" si="1"/>
        <v xml:space="preserve"> </v>
      </c>
      <c r="H33" s="327"/>
      <c r="I33" s="168" t="str">
        <f t="shared" ref="I33:I44" si="2">IF(OR(ISNUMBER(G33),ISNUMBER(H33)),ROUND(IF(ISNUMBER(G33),G33,0)-IF(ISNUMBER(H33),H33,0),2)," ")</f>
        <v xml:space="preserve"> </v>
      </c>
      <c r="J33" s="163"/>
      <c r="K33" s="272"/>
      <c r="L33" s="232"/>
      <c r="M33" s="143"/>
      <c r="N33" s="143"/>
      <c r="O33" s="144"/>
      <c r="P33" s="144"/>
      <c r="Q33" s="144"/>
      <c r="R33" s="144"/>
      <c r="S33" s="144"/>
      <c r="T33" s="144"/>
      <c r="U33" s="144"/>
      <c r="V33" s="144"/>
      <c r="W33" s="144"/>
      <c r="X33" s="144"/>
    </row>
    <row r="34" spans="1:27" s="378" customFormat="1" ht="15" customHeight="1" thickTop="1" thickBot="1" x14ac:dyDescent="0.3">
      <c r="A34" s="167"/>
      <c r="B34" s="697"/>
      <c r="C34" s="698"/>
      <c r="D34" s="698"/>
      <c r="E34" s="327"/>
      <c r="F34" s="328"/>
      <c r="G34" s="124" t="str">
        <f t="shared" si="1"/>
        <v xml:space="preserve"> </v>
      </c>
      <c r="H34" s="327"/>
      <c r="I34" s="168" t="str">
        <f t="shared" si="2"/>
        <v xml:space="preserve"> </v>
      </c>
      <c r="J34" s="163"/>
      <c r="K34" s="272"/>
      <c r="L34" s="232"/>
      <c r="M34" s="143"/>
      <c r="N34" s="143"/>
      <c r="O34" s="144"/>
      <c r="P34" s="144"/>
      <c r="Q34" s="144"/>
      <c r="R34" s="144"/>
      <c r="S34" s="144"/>
      <c r="T34" s="144"/>
      <c r="U34" s="144"/>
      <c r="V34" s="144"/>
      <c r="W34" s="144"/>
      <c r="X34" s="144"/>
    </row>
    <row r="35" spans="1:27" s="378" customFormat="1" ht="15" customHeight="1" thickTop="1" thickBot="1" x14ac:dyDescent="0.3">
      <c r="A35" s="167"/>
      <c r="B35" s="697"/>
      <c r="C35" s="698"/>
      <c r="D35" s="698"/>
      <c r="E35" s="327"/>
      <c r="F35" s="328"/>
      <c r="G35" s="124" t="str">
        <f t="shared" si="1"/>
        <v xml:space="preserve"> </v>
      </c>
      <c r="H35" s="327"/>
      <c r="I35" s="168" t="str">
        <f t="shared" si="2"/>
        <v xml:space="preserve"> </v>
      </c>
      <c r="J35" s="163"/>
      <c r="K35" s="272"/>
      <c r="L35" s="232"/>
      <c r="M35" s="143"/>
      <c r="N35" s="143"/>
      <c r="O35" s="144"/>
      <c r="P35" s="144"/>
      <c r="Q35" s="144"/>
      <c r="R35" s="144"/>
      <c r="S35" s="144"/>
      <c r="T35" s="144"/>
      <c r="U35" s="144"/>
      <c r="V35" s="144"/>
      <c r="W35" s="144"/>
      <c r="X35" s="144"/>
    </row>
    <row r="36" spans="1:27" s="378" customFormat="1" ht="15" customHeight="1" thickTop="1" thickBot="1" x14ac:dyDescent="0.3">
      <c r="A36" s="167"/>
      <c r="B36" s="697"/>
      <c r="C36" s="698"/>
      <c r="D36" s="698"/>
      <c r="E36" s="327"/>
      <c r="F36" s="328"/>
      <c r="G36" s="124" t="str">
        <f t="shared" si="1"/>
        <v xml:space="preserve"> </v>
      </c>
      <c r="H36" s="327"/>
      <c r="I36" s="168" t="str">
        <f t="shared" si="2"/>
        <v xml:space="preserve"> </v>
      </c>
      <c r="J36" s="163"/>
      <c r="K36" s="272"/>
      <c r="L36" s="232"/>
      <c r="M36" s="143"/>
      <c r="N36" s="143"/>
      <c r="O36" s="144"/>
      <c r="P36" s="144"/>
      <c r="Q36" s="144"/>
      <c r="R36" s="144"/>
      <c r="S36" s="144"/>
      <c r="T36" s="144"/>
      <c r="U36" s="144"/>
      <c r="V36" s="144"/>
      <c r="W36" s="144"/>
      <c r="X36" s="144"/>
    </row>
    <row r="37" spans="1:27" s="378" customFormat="1" ht="15" customHeight="1" thickTop="1" thickBot="1" x14ac:dyDescent="0.3">
      <c r="A37" s="167"/>
      <c r="B37" s="697"/>
      <c r="C37" s="698"/>
      <c r="D37" s="698"/>
      <c r="E37" s="327"/>
      <c r="F37" s="328"/>
      <c r="G37" s="124" t="str">
        <f t="shared" si="1"/>
        <v xml:space="preserve"> </v>
      </c>
      <c r="H37" s="327"/>
      <c r="I37" s="168" t="str">
        <f t="shared" si="2"/>
        <v xml:space="preserve"> </v>
      </c>
      <c r="J37" s="163"/>
      <c r="K37" s="272"/>
      <c r="L37" s="232"/>
      <c r="M37" s="143"/>
      <c r="N37" s="143"/>
      <c r="O37" s="144"/>
      <c r="P37" s="144"/>
      <c r="Q37" s="144"/>
      <c r="R37" s="144"/>
      <c r="S37" s="144"/>
      <c r="T37" s="144"/>
      <c r="U37" s="144"/>
      <c r="V37" s="144"/>
      <c r="W37" s="144"/>
      <c r="X37" s="144"/>
    </row>
    <row r="38" spans="1:27" s="378" customFormat="1" ht="15" customHeight="1" thickTop="1" thickBot="1" x14ac:dyDescent="0.3">
      <c r="A38" s="167"/>
      <c r="B38" s="697"/>
      <c r="C38" s="698"/>
      <c r="D38" s="698"/>
      <c r="E38" s="327"/>
      <c r="F38" s="328"/>
      <c r="G38" s="124" t="str">
        <f t="shared" si="1"/>
        <v xml:space="preserve"> </v>
      </c>
      <c r="H38" s="327"/>
      <c r="I38" s="168" t="str">
        <f t="shared" si="2"/>
        <v xml:space="preserve"> </v>
      </c>
      <c r="J38" s="163"/>
      <c r="K38" s="272"/>
      <c r="L38" s="232"/>
      <c r="M38" s="143"/>
      <c r="N38" s="143"/>
      <c r="O38" s="144"/>
      <c r="P38" s="144"/>
      <c r="Q38" s="144"/>
      <c r="R38" s="144"/>
      <c r="S38" s="144"/>
      <c r="T38" s="144"/>
      <c r="U38" s="144"/>
      <c r="V38" s="144"/>
      <c r="W38" s="144"/>
      <c r="X38" s="144"/>
    </row>
    <row r="39" spans="1:27" s="378" customFormat="1" ht="15" customHeight="1" thickTop="1" thickBot="1" x14ac:dyDescent="0.3">
      <c r="A39" s="167"/>
      <c r="B39" s="697"/>
      <c r="C39" s="698"/>
      <c r="D39" s="698"/>
      <c r="E39" s="327"/>
      <c r="F39" s="328"/>
      <c r="G39" s="124" t="str">
        <f t="shared" si="1"/>
        <v xml:space="preserve"> </v>
      </c>
      <c r="H39" s="327"/>
      <c r="I39" s="168" t="str">
        <f t="shared" si="2"/>
        <v xml:space="preserve"> </v>
      </c>
      <c r="J39" s="163"/>
      <c r="K39" s="272"/>
      <c r="L39" s="232"/>
      <c r="M39" s="143"/>
      <c r="N39" s="143"/>
      <c r="O39" s="144"/>
      <c r="P39" s="144"/>
      <c r="Q39" s="144"/>
      <c r="R39" s="144"/>
      <c r="S39" s="144"/>
      <c r="T39" s="144"/>
      <c r="U39" s="144"/>
      <c r="V39" s="144"/>
      <c r="W39" s="144"/>
      <c r="X39" s="144"/>
    </row>
    <row r="40" spans="1:27" s="145" customFormat="1" ht="15" customHeight="1" thickTop="1" thickBot="1" x14ac:dyDescent="0.3">
      <c r="A40" s="167"/>
      <c r="B40" s="697"/>
      <c r="C40" s="698"/>
      <c r="D40" s="698"/>
      <c r="E40" s="327"/>
      <c r="F40" s="328"/>
      <c r="G40" s="124" t="str">
        <f t="shared" si="1"/>
        <v xml:space="preserve"> </v>
      </c>
      <c r="H40" s="327"/>
      <c r="I40" s="168" t="str">
        <f t="shared" si="2"/>
        <v xml:space="preserve"> </v>
      </c>
      <c r="J40" s="163"/>
      <c r="K40" s="272"/>
      <c r="L40" s="232"/>
      <c r="M40" s="143"/>
      <c r="N40" s="143"/>
      <c r="O40" s="144"/>
      <c r="P40" s="144"/>
      <c r="Q40" s="144"/>
      <c r="R40" s="144"/>
      <c r="S40" s="144"/>
      <c r="T40" s="144"/>
      <c r="U40" s="144"/>
      <c r="V40" s="144"/>
      <c r="W40" s="144"/>
      <c r="X40" s="14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272"/>
      <c r="L41" s="232"/>
      <c r="M41" s="143"/>
      <c r="N41" s="143"/>
      <c r="O41" s="144"/>
      <c r="P41" s="144"/>
      <c r="Q41" s="144"/>
      <c r="R41" s="144"/>
      <c r="S41" s="144"/>
      <c r="T41" s="144"/>
      <c r="U41" s="144"/>
      <c r="V41" s="144"/>
      <c r="W41" s="144"/>
      <c r="X41" s="144"/>
    </row>
    <row r="42" spans="1:27" s="145" customFormat="1" ht="15" customHeight="1" thickTop="1" thickBot="1" x14ac:dyDescent="0.35">
      <c r="A42" s="167"/>
      <c r="B42" s="697"/>
      <c r="C42" s="698"/>
      <c r="D42" s="698"/>
      <c r="E42" s="327"/>
      <c r="F42" s="328"/>
      <c r="G42" s="124" t="str">
        <f t="shared" si="1"/>
        <v xml:space="preserve"> </v>
      </c>
      <c r="H42" s="327"/>
      <c r="I42" s="168" t="str">
        <f t="shared" si="2"/>
        <v xml:space="preserve"> </v>
      </c>
      <c r="J42" s="163"/>
      <c r="K42" s="272"/>
      <c r="L42" s="235"/>
      <c r="M42" s="143"/>
      <c r="N42" s="143"/>
      <c r="O42" s="144"/>
      <c r="P42" s="144"/>
      <c r="Q42" s="144"/>
      <c r="R42" s="144"/>
      <c r="S42" s="144"/>
      <c r="T42" s="144"/>
      <c r="U42" s="144"/>
      <c r="V42" s="144"/>
      <c r="W42" s="144"/>
      <c r="X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277"/>
      <c r="L43" s="232"/>
      <c r="M43" s="143"/>
      <c r="N43" s="143"/>
      <c r="O43" s="144"/>
      <c r="P43" s="144"/>
      <c r="Q43" s="144"/>
      <c r="R43" s="144"/>
      <c r="S43" s="144"/>
      <c r="T43" s="144"/>
      <c r="U43" s="144"/>
      <c r="V43" s="144"/>
      <c r="W43" s="144"/>
      <c r="X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272"/>
      <c r="L44" s="233"/>
      <c r="M44" s="286"/>
      <c r="N44" s="286"/>
      <c r="O44" s="144"/>
      <c r="P44" s="144"/>
      <c r="Q44" s="144"/>
      <c r="R44" s="144"/>
      <c r="S44" s="144"/>
      <c r="T44" s="144"/>
      <c r="U44" s="144"/>
      <c r="V44" s="144"/>
      <c r="W44" s="144"/>
      <c r="X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272"/>
      <c r="L45" s="233"/>
      <c r="M45" s="143"/>
      <c r="N45" s="143"/>
      <c r="O45" s="144"/>
      <c r="P45" s="144"/>
      <c r="Q45" s="144"/>
      <c r="R45" s="144"/>
      <c r="S45" s="144"/>
      <c r="T45" s="144"/>
      <c r="U45" s="144"/>
      <c r="V45" s="144"/>
      <c r="W45" s="144"/>
      <c r="X45" s="144"/>
    </row>
    <row r="46" spans="1:27" s="288" customFormat="1" ht="30" customHeight="1" thickTop="1" thickBot="1" x14ac:dyDescent="0.35">
      <c r="A46" s="286"/>
      <c r="B46" s="638" t="s">
        <v>42</v>
      </c>
      <c r="C46" s="639"/>
      <c r="D46" s="639"/>
      <c r="E46" s="639"/>
      <c r="F46" s="639"/>
      <c r="G46" s="639"/>
      <c r="H46" s="639"/>
      <c r="I46" s="639"/>
      <c r="J46" s="286"/>
      <c r="K46" s="163"/>
      <c r="L46" s="232"/>
      <c r="M46" s="143"/>
      <c r="N46" s="143"/>
    </row>
    <row r="47" spans="1:27" s="293" customFormat="1" ht="25.5" customHeight="1" thickTop="1" thickBot="1" x14ac:dyDescent="0.3">
      <c r="A47" s="167"/>
      <c r="B47" s="703" t="s">
        <v>147</v>
      </c>
      <c r="C47" s="649"/>
      <c r="D47" s="294" t="s">
        <v>128</v>
      </c>
      <c r="E47" s="294" t="s">
        <v>52</v>
      </c>
      <c r="F47" s="294" t="s">
        <v>102</v>
      </c>
      <c r="G47" s="116" t="s">
        <v>6</v>
      </c>
      <c r="H47" s="294" t="s">
        <v>7</v>
      </c>
      <c r="I47" s="117" t="s">
        <v>8</v>
      </c>
      <c r="J47" s="163"/>
      <c r="K47" s="181"/>
      <c r="L47" s="236"/>
      <c r="M47" s="143"/>
      <c r="N47" s="143"/>
      <c r="O47" s="143"/>
      <c r="P47" s="143"/>
      <c r="Q47" s="143"/>
      <c r="R47" s="144"/>
      <c r="S47" s="144"/>
      <c r="T47" s="144"/>
      <c r="U47" s="144"/>
      <c r="V47" s="144"/>
      <c r="W47" s="144"/>
      <c r="X47" s="144"/>
      <c r="Y47" s="144"/>
      <c r="Z47" s="144"/>
      <c r="AA47" s="144"/>
    </row>
    <row r="48" spans="1:27" s="293" customFormat="1" ht="20.100000000000001" customHeight="1" thickTop="1" thickBot="1" x14ac:dyDescent="0.35">
      <c r="A48" s="180"/>
      <c r="B48" s="706" t="s">
        <v>158</v>
      </c>
      <c r="C48" s="707"/>
      <c r="D48" s="707"/>
      <c r="E48" s="707"/>
      <c r="F48" s="707"/>
      <c r="G48" s="707"/>
      <c r="H48" s="707"/>
      <c r="I48" s="708"/>
      <c r="J48" s="181"/>
      <c r="K48" s="163"/>
      <c r="L48" s="233"/>
      <c r="M48" s="170"/>
      <c r="N48" s="170"/>
      <c r="O48" s="170"/>
      <c r="P48" s="170"/>
      <c r="Q48" s="170"/>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63"/>
      <c r="K49" s="163"/>
      <c r="L49" s="233"/>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2"/>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2"/>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2"/>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2"/>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2"/>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2"/>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2"/>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81"/>
      <c r="L62" s="236"/>
      <c r="M62" s="143"/>
      <c r="N62" s="143"/>
      <c r="O62" s="143"/>
      <c r="P62" s="143"/>
      <c r="Q62" s="143"/>
      <c r="R62" s="144"/>
      <c r="S62" s="144"/>
      <c r="T62" s="144"/>
      <c r="U62" s="144"/>
      <c r="V62" s="144"/>
      <c r="W62" s="144"/>
      <c r="X62" s="144"/>
      <c r="Y62" s="144"/>
      <c r="Z62" s="144"/>
      <c r="AA62" s="144"/>
    </row>
    <row r="63" spans="1:27" s="293" customFormat="1" ht="20.100000000000001" customHeight="1" thickTop="1" thickBot="1" x14ac:dyDescent="0.35">
      <c r="A63" s="180"/>
      <c r="B63" s="706" t="s">
        <v>159</v>
      </c>
      <c r="C63" s="707"/>
      <c r="D63" s="707"/>
      <c r="E63" s="707"/>
      <c r="F63" s="707"/>
      <c r="G63" s="707"/>
      <c r="H63" s="707"/>
      <c r="I63" s="708"/>
      <c r="J63" s="181"/>
      <c r="K63" s="163"/>
      <c r="L63" s="232"/>
      <c r="M63" s="170"/>
      <c r="N63" s="170"/>
      <c r="O63" s="170"/>
      <c r="P63" s="170"/>
      <c r="Q63" s="170"/>
    </row>
    <row r="64" spans="1:27" s="293" customFormat="1" ht="15" customHeight="1" thickTop="1" thickBot="1" x14ac:dyDescent="0.3">
      <c r="A64" s="167"/>
      <c r="B64" s="697"/>
      <c r="C64" s="698"/>
      <c r="D64" s="329"/>
      <c r="E64" s="327"/>
      <c r="F64" s="328"/>
      <c r="G64" s="124" t="str">
        <f t="shared" ref="G64:G74" si="6">IF(AND(ISNUMBER(E64),ISNUMBER(F64)),E64*F64," ")</f>
        <v xml:space="preserve"> </v>
      </c>
      <c r="H64" s="332"/>
      <c r="I64" s="168" t="str">
        <f t="shared" ref="I64:I74" si="7">IF(OR(ISNUMBER(G64),ISNUMBER(H64)),ROUND(IF(ISNUMBER(G64),G64,0)-IF(ISNUMBER(H64),H64,0),2)," ")</f>
        <v xml:space="preserve"> </v>
      </c>
      <c r="J64" s="163"/>
      <c r="K64" s="163"/>
      <c r="L64" s="232"/>
      <c r="M64" s="143"/>
      <c r="N64" s="143"/>
      <c r="O64" s="143"/>
      <c r="P64" s="143"/>
      <c r="Q64" s="143"/>
      <c r="R64" s="144"/>
      <c r="S64" s="144"/>
      <c r="T64" s="144"/>
      <c r="U64" s="144"/>
      <c r="V64" s="144"/>
      <c r="W64" s="144"/>
      <c r="X64" s="144"/>
      <c r="Y64" s="144"/>
      <c r="Z64" s="144"/>
      <c r="AA64" s="144"/>
    </row>
    <row r="65" spans="1:27" s="293" customFormat="1" ht="15" customHeight="1" thickTop="1" thickBot="1" x14ac:dyDescent="0.3">
      <c r="A65" s="167"/>
      <c r="B65" s="697"/>
      <c r="C65" s="698"/>
      <c r="D65" s="329"/>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K75" s="163"/>
      <c r="L75" s="232"/>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M76" s="143"/>
      <c r="N76" s="143"/>
      <c r="O76" s="143"/>
      <c r="P76" s="143"/>
      <c r="Q76" s="143"/>
      <c r="R76" s="144"/>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272"/>
      <c r="L77" s="232"/>
      <c r="M77" s="143"/>
      <c r="N77" s="143"/>
      <c r="O77" s="143"/>
      <c r="P77" s="143"/>
      <c r="Q77" s="143"/>
      <c r="R77" s="144"/>
      <c r="S77" s="144"/>
      <c r="T77" s="144"/>
      <c r="U77" s="144"/>
      <c r="V77" s="144"/>
      <c r="W77" s="144"/>
      <c r="X77" s="144"/>
      <c r="Y77" s="144"/>
      <c r="Z77" s="144"/>
      <c r="AA77" s="144"/>
    </row>
    <row r="78" spans="1:27" s="288" customFormat="1" ht="30" customHeight="1" thickTop="1" thickBot="1" x14ac:dyDescent="0.3">
      <c r="A78" s="286"/>
      <c r="B78" s="638" t="s">
        <v>57</v>
      </c>
      <c r="C78" s="639"/>
      <c r="D78" s="639"/>
      <c r="E78" s="639"/>
      <c r="F78" s="639"/>
      <c r="G78" s="639"/>
      <c r="H78" s="639"/>
      <c r="I78" s="639"/>
      <c r="J78" s="286"/>
      <c r="K78" s="272"/>
      <c r="L78" s="232"/>
      <c r="M78" s="170"/>
      <c r="N78" s="170"/>
    </row>
    <row r="79" spans="1:27" s="145" customFormat="1" ht="15" customHeight="1" thickTop="1" thickBot="1" x14ac:dyDescent="0.3">
      <c r="A79" s="167"/>
      <c r="B79" s="722" t="s">
        <v>12</v>
      </c>
      <c r="C79" s="723"/>
      <c r="D79" s="723"/>
      <c r="E79" s="116" t="s">
        <v>52</v>
      </c>
      <c r="F79" s="116" t="s">
        <v>53</v>
      </c>
      <c r="G79" s="116" t="s">
        <v>6</v>
      </c>
      <c r="H79" s="304" t="s">
        <v>7</v>
      </c>
      <c r="I79" s="117" t="s">
        <v>8</v>
      </c>
      <c r="J79" s="163"/>
      <c r="K79" s="272"/>
      <c r="L79" s="232"/>
      <c r="M79" s="143"/>
      <c r="N79" s="143"/>
      <c r="O79" s="144"/>
      <c r="P79" s="144"/>
      <c r="Q79" s="144"/>
      <c r="R79" s="144"/>
      <c r="S79" s="144"/>
      <c r="T79" s="144"/>
      <c r="U79" s="144"/>
      <c r="V79" s="144"/>
      <c r="W79" s="144"/>
      <c r="X79" s="144"/>
    </row>
    <row r="80" spans="1:27" s="145" customFormat="1" ht="20.100000000000001" customHeight="1" thickTop="1" thickBot="1" x14ac:dyDescent="0.35">
      <c r="A80" s="180"/>
      <c r="B80" s="706" t="s">
        <v>168</v>
      </c>
      <c r="C80" s="707"/>
      <c r="D80" s="707"/>
      <c r="E80" s="707" t="s">
        <v>52</v>
      </c>
      <c r="F80" s="707" t="s">
        <v>53</v>
      </c>
      <c r="G80" s="707" t="s">
        <v>6</v>
      </c>
      <c r="H80" s="707" t="s">
        <v>54</v>
      </c>
      <c r="I80" s="708" t="s">
        <v>8</v>
      </c>
      <c r="J80" s="181"/>
      <c r="K80" s="272"/>
      <c r="L80" s="232"/>
      <c r="M80" s="143"/>
      <c r="N80" s="143"/>
    </row>
    <row r="81" spans="1:24"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63"/>
      <c r="K81" s="272"/>
      <c r="L81" s="232"/>
      <c r="M81" s="143"/>
      <c r="N81" s="143"/>
      <c r="O81" s="144"/>
      <c r="P81" s="144"/>
      <c r="Q81" s="144"/>
      <c r="R81" s="144"/>
      <c r="S81" s="144"/>
      <c r="T81" s="144"/>
      <c r="U81" s="144"/>
      <c r="V81" s="144"/>
      <c r="W81" s="144"/>
      <c r="X81" s="144"/>
    </row>
    <row r="82" spans="1:24" s="145" customFormat="1" ht="15" customHeight="1" thickTop="1" thickBot="1" x14ac:dyDescent="0.3">
      <c r="A82" s="167"/>
      <c r="B82" s="622"/>
      <c r="C82" s="623"/>
      <c r="D82" s="623"/>
      <c r="E82" s="623"/>
      <c r="F82" s="624"/>
      <c r="G82" s="334"/>
      <c r="H82" s="327"/>
      <c r="I82" s="119" t="str">
        <f t="shared" si="8"/>
        <v xml:space="preserve"> </v>
      </c>
      <c r="J82" s="163"/>
      <c r="K82" s="272"/>
      <c r="L82" s="232"/>
      <c r="M82" s="143"/>
      <c r="N82" s="143"/>
      <c r="O82" s="144"/>
      <c r="P82" s="144"/>
      <c r="Q82" s="144"/>
      <c r="R82" s="144"/>
      <c r="S82" s="144"/>
      <c r="T82" s="144"/>
      <c r="U82" s="144"/>
      <c r="V82" s="144"/>
      <c r="W82" s="144"/>
      <c r="X82" s="144"/>
    </row>
    <row r="83" spans="1:24" s="145" customFormat="1" ht="15" customHeight="1" thickTop="1" thickBot="1" x14ac:dyDescent="0.3">
      <c r="A83" s="167"/>
      <c r="B83" s="622"/>
      <c r="C83" s="623"/>
      <c r="D83" s="623"/>
      <c r="E83" s="623"/>
      <c r="F83" s="624"/>
      <c r="G83" s="334"/>
      <c r="H83" s="327"/>
      <c r="I83" s="119" t="str">
        <f t="shared" si="8"/>
        <v xml:space="preserve"> </v>
      </c>
      <c r="J83" s="163"/>
      <c r="K83" s="272"/>
      <c r="L83" s="232"/>
      <c r="M83" s="143"/>
      <c r="N83" s="143"/>
      <c r="O83" s="144"/>
      <c r="P83" s="144"/>
      <c r="Q83" s="144"/>
      <c r="R83" s="144"/>
      <c r="S83" s="144"/>
      <c r="T83" s="144"/>
      <c r="U83" s="144"/>
      <c r="V83" s="144"/>
      <c r="W83" s="144"/>
      <c r="X83" s="144"/>
    </row>
    <row r="84" spans="1:24" s="378" customFormat="1" ht="15" customHeight="1" thickTop="1" thickBot="1" x14ac:dyDescent="0.3">
      <c r="A84" s="167"/>
      <c r="B84" s="622"/>
      <c r="C84" s="623"/>
      <c r="D84" s="623"/>
      <c r="E84" s="623"/>
      <c r="F84" s="624"/>
      <c r="G84" s="334"/>
      <c r="H84" s="327"/>
      <c r="I84" s="119" t="str">
        <f t="shared" si="8"/>
        <v xml:space="preserve"> </v>
      </c>
      <c r="J84" s="163"/>
      <c r="K84" s="272"/>
      <c r="L84" s="232"/>
      <c r="M84" s="143"/>
      <c r="N84" s="143"/>
      <c r="O84" s="144"/>
      <c r="P84" s="144"/>
      <c r="Q84" s="144"/>
      <c r="R84" s="144"/>
      <c r="S84" s="144"/>
      <c r="T84" s="144"/>
      <c r="U84" s="144"/>
      <c r="V84" s="144"/>
      <c r="W84" s="144"/>
      <c r="X84" s="144"/>
    </row>
    <row r="85" spans="1:24" s="378" customFormat="1" ht="15" customHeight="1" thickTop="1" thickBot="1" x14ac:dyDescent="0.3">
      <c r="A85" s="167"/>
      <c r="B85" s="622"/>
      <c r="C85" s="623"/>
      <c r="D85" s="623"/>
      <c r="E85" s="623"/>
      <c r="F85" s="624"/>
      <c r="G85" s="334"/>
      <c r="H85" s="327"/>
      <c r="I85" s="119" t="str">
        <f t="shared" si="8"/>
        <v xml:space="preserve"> </v>
      </c>
      <c r="J85" s="163"/>
      <c r="K85" s="272"/>
      <c r="L85" s="232"/>
      <c r="M85" s="143"/>
      <c r="N85" s="143"/>
      <c r="O85" s="144"/>
      <c r="P85" s="144"/>
      <c r="Q85" s="144"/>
      <c r="R85" s="144"/>
      <c r="S85" s="144"/>
      <c r="T85" s="144"/>
      <c r="U85" s="144"/>
      <c r="V85" s="144"/>
      <c r="W85" s="144"/>
      <c r="X85" s="144"/>
    </row>
    <row r="86" spans="1:24" s="378" customFormat="1" ht="15" customHeight="1" thickTop="1" thickBot="1" x14ac:dyDescent="0.3">
      <c r="A86" s="167"/>
      <c r="B86" s="622"/>
      <c r="C86" s="623"/>
      <c r="D86" s="623"/>
      <c r="E86" s="623"/>
      <c r="F86" s="624"/>
      <c r="G86" s="334"/>
      <c r="H86" s="327"/>
      <c r="I86" s="119" t="str">
        <f t="shared" si="8"/>
        <v xml:space="preserve"> </v>
      </c>
      <c r="J86" s="163"/>
      <c r="K86" s="272"/>
      <c r="L86" s="232"/>
      <c r="M86" s="143"/>
      <c r="N86" s="143"/>
      <c r="O86" s="144"/>
      <c r="P86" s="144"/>
      <c r="Q86" s="144"/>
      <c r="R86" s="144"/>
      <c r="S86" s="144"/>
      <c r="T86" s="144"/>
      <c r="U86" s="144"/>
      <c r="V86" s="144"/>
      <c r="W86" s="144"/>
      <c r="X86" s="144"/>
    </row>
    <row r="87" spans="1:24" s="378" customFormat="1" ht="15" customHeight="1" thickTop="1" thickBot="1" x14ac:dyDescent="0.3">
      <c r="A87" s="167"/>
      <c r="B87" s="622"/>
      <c r="C87" s="623"/>
      <c r="D87" s="623"/>
      <c r="E87" s="623"/>
      <c r="F87" s="624"/>
      <c r="G87" s="334"/>
      <c r="H87" s="327"/>
      <c r="I87" s="119" t="str">
        <f t="shared" si="8"/>
        <v xml:space="preserve"> </v>
      </c>
      <c r="J87" s="163"/>
      <c r="K87" s="272"/>
      <c r="L87" s="232"/>
      <c r="M87" s="143"/>
      <c r="N87" s="143"/>
      <c r="O87" s="144"/>
      <c r="P87" s="144"/>
      <c r="Q87" s="144"/>
      <c r="R87" s="144"/>
      <c r="S87" s="144"/>
      <c r="T87" s="144"/>
      <c r="U87" s="144"/>
      <c r="V87" s="144"/>
      <c r="W87" s="144"/>
      <c r="X87" s="144"/>
    </row>
    <row r="88" spans="1:24" s="378" customFormat="1" ht="15" customHeight="1" thickTop="1" thickBot="1" x14ac:dyDescent="0.3">
      <c r="A88" s="167"/>
      <c r="B88" s="622"/>
      <c r="C88" s="623"/>
      <c r="D88" s="623"/>
      <c r="E88" s="623"/>
      <c r="F88" s="624"/>
      <c r="G88" s="334"/>
      <c r="H88" s="327"/>
      <c r="I88" s="119" t="str">
        <f t="shared" si="8"/>
        <v xml:space="preserve"> </v>
      </c>
      <c r="J88" s="163"/>
      <c r="K88" s="272"/>
      <c r="L88" s="232"/>
      <c r="M88" s="143"/>
      <c r="N88" s="143"/>
      <c r="O88" s="144"/>
      <c r="P88" s="144"/>
      <c r="Q88" s="144"/>
      <c r="R88" s="144"/>
      <c r="S88" s="144"/>
      <c r="T88" s="144"/>
      <c r="U88" s="144"/>
      <c r="V88" s="144"/>
      <c r="W88" s="144"/>
      <c r="X88" s="144"/>
    </row>
    <row r="89" spans="1:24" s="378" customFormat="1" ht="15" customHeight="1" thickTop="1" thickBot="1" x14ac:dyDescent="0.3">
      <c r="A89" s="167"/>
      <c r="B89" s="622"/>
      <c r="C89" s="623"/>
      <c r="D89" s="623"/>
      <c r="E89" s="623"/>
      <c r="F89" s="624"/>
      <c r="G89" s="334"/>
      <c r="H89" s="327"/>
      <c r="I89" s="119" t="str">
        <f t="shared" si="8"/>
        <v xml:space="preserve"> </v>
      </c>
      <c r="J89" s="163"/>
      <c r="K89" s="272"/>
      <c r="L89" s="232"/>
      <c r="M89" s="143"/>
      <c r="N89" s="143"/>
      <c r="O89" s="144"/>
      <c r="P89" s="144"/>
      <c r="Q89" s="144"/>
      <c r="R89" s="144"/>
      <c r="S89" s="144"/>
      <c r="T89" s="144"/>
      <c r="U89" s="144"/>
      <c r="V89" s="144"/>
      <c r="W89" s="144"/>
      <c r="X89" s="144"/>
    </row>
    <row r="90" spans="1:24" s="145" customFormat="1" ht="15" customHeight="1" thickTop="1" thickBot="1" x14ac:dyDescent="0.3">
      <c r="A90" s="167"/>
      <c r="B90" s="622"/>
      <c r="C90" s="623"/>
      <c r="D90" s="623"/>
      <c r="E90" s="623"/>
      <c r="F90" s="624"/>
      <c r="G90" s="334"/>
      <c r="H90" s="327"/>
      <c r="I90" s="119" t="str">
        <f t="shared" si="8"/>
        <v xml:space="preserve"> </v>
      </c>
      <c r="J90" s="163"/>
      <c r="K90" s="272"/>
      <c r="L90" s="232"/>
      <c r="M90" s="143"/>
      <c r="N90" s="143"/>
      <c r="O90" s="144"/>
      <c r="P90" s="144"/>
      <c r="Q90" s="144"/>
      <c r="R90" s="144"/>
      <c r="S90" s="144"/>
      <c r="T90" s="144"/>
      <c r="U90" s="144"/>
      <c r="V90" s="144"/>
      <c r="W90" s="144"/>
      <c r="X90" s="144"/>
    </row>
    <row r="91" spans="1:24" s="145" customFormat="1" ht="15" customHeight="1" thickTop="1" thickBot="1" x14ac:dyDescent="0.3">
      <c r="A91" s="167"/>
      <c r="B91" s="622"/>
      <c r="C91" s="623"/>
      <c r="D91" s="623"/>
      <c r="E91" s="623"/>
      <c r="F91" s="624"/>
      <c r="G91" s="334"/>
      <c r="H91" s="327"/>
      <c r="I91" s="119" t="str">
        <f t="shared" si="8"/>
        <v xml:space="preserve"> </v>
      </c>
      <c r="J91" s="163"/>
      <c r="K91" s="272"/>
      <c r="L91" s="236"/>
      <c r="M91" s="143"/>
      <c r="N91" s="143"/>
      <c r="O91" s="144"/>
      <c r="P91" s="144"/>
      <c r="Q91" s="144"/>
      <c r="R91" s="144"/>
      <c r="S91" s="144"/>
      <c r="T91" s="144"/>
      <c r="U91" s="144"/>
      <c r="V91" s="144"/>
      <c r="W91" s="144"/>
      <c r="X91" s="144"/>
    </row>
    <row r="92" spans="1:24" s="145" customFormat="1" ht="15" customHeight="1" thickTop="1" thickBot="1" x14ac:dyDescent="0.3">
      <c r="A92" s="167"/>
      <c r="B92" s="622"/>
      <c r="C92" s="623"/>
      <c r="D92" s="623"/>
      <c r="E92" s="623"/>
      <c r="F92" s="624"/>
      <c r="G92" s="334"/>
      <c r="H92" s="327"/>
      <c r="I92" s="119" t="str">
        <f t="shared" si="8"/>
        <v xml:space="preserve"> </v>
      </c>
      <c r="J92" s="163"/>
      <c r="K92" s="272"/>
      <c r="L92" s="232"/>
      <c r="M92" s="143"/>
      <c r="N92" s="143"/>
      <c r="O92" s="144"/>
      <c r="P92" s="144"/>
      <c r="Q92" s="144"/>
      <c r="R92" s="144"/>
      <c r="S92" s="144"/>
      <c r="T92" s="144"/>
      <c r="U92" s="144"/>
      <c r="V92" s="144"/>
      <c r="W92" s="144"/>
      <c r="X92" s="144"/>
    </row>
    <row r="93" spans="1:24" s="145" customFormat="1" ht="15" customHeight="1" thickTop="1" thickBot="1" x14ac:dyDescent="0.3">
      <c r="A93" s="167"/>
      <c r="B93" s="622"/>
      <c r="C93" s="623"/>
      <c r="D93" s="623"/>
      <c r="E93" s="623"/>
      <c r="F93" s="624"/>
      <c r="G93" s="334"/>
      <c r="H93" s="327"/>
      <c r="I93" s="119" t="str">
        <f t="shared" si="8"/>
        <v xml:space="preserve"> </v>
      </c>
      <c r="J93" s="163"/>
      <c r="K93" s="272"/>
      <c r="L93" s="232"/>
      <c r="M93" s="170"/>
      <c r="N93" s="170"/>
      <c r="O93" s="144"/>
      <c r="P93" s="144"/>
      <c r="Q93" s="144"/>
      <c r="R93" s="144"/>
      <c r="S93" s="144"/>
      <c r="T93" s="144"/>
      <c r="U93" s="144"/>
      <c r="V93" s="144"/>
      <c r="W93" s="144"/>
      <c r="X93" s="144"/>
    </row>
    <row r="94" spans="1:24" s="145" customFormat="1" ht="15" customHeight="1" thickTop="1" thickBot="1" x14ac:dyDescent="0.3">
      <c r="A94" s="167"/>
      <c r="B94" s="622"/>
      <c r="C94" s="623"/>
      <c r="D94" s="623"/>
      <c r="E94" s="623"/>
      <c r="F94" s="624"/>
      <c r="G94" s="334"/>
      <c r="H94" s="327"/>
      <c r="I94" s="119" t="str">
        <f t="shared" si="8"/>
        <v xml:space="preserve"> </v>
      </c>
      <c r="J94" s="163"/>
      <c r="K94" s="272"/>
      <c r="L94" s="232"/>
      <c r="M94" s="143"/>
      <c r="N94" s="143"/>
      <c r="O94" s="144"/>
      <c r="P94" s="144"/>
      <c r="Q94" s="144"/>
      <c r="R94" s="144"/>
      <c r="S94" s="144"/>
      <c r="T94" s="144"/>
      <c r="U94" s="144"/>
      <c r="V94" s="144"/>
      <c r="W94" s="144"/>
      <c r="X94" s="144"/>
    </row>
    <row r="95" spans="1:24" s="145" customFormat="1" ht="13.2" thickTop="1" thickBot="1" x14ac:dyDescent="0.3">
      <c r="A95" s="180"/>
      <c r="B95" s="730" t="s">
        <v>119</v>
      </c>
      <c r="C95" s="731"/>
      <c r="D95" s="731"/>
      <c r="E95" s="731"/>
      <c r="F95" s="732"/>
      <c r="G95" s="125">
        <f>SUM(G81:G94)</f>
        <v>0</v>
      </c>
      <c r="H95" s="120">
        <f>IF($L$8="Non",0,SUM(H81:H94))</f>
        <v>0</v>
      </c>
      <c r="I95" s="121">
        <f>SUM(I81:I94)</f>
        <v>0</v>
      </c>
      <c r="J95" s="181"/>
      <c r="K95" s="272"/>
      <c r="L95" s="232"/>
      <c r="M95" s="143"/>
      <c r="N95" s="143"/>
    </row>
    <row r="96" spans="1:24" s="145" customFormat="1" ht="15" customHeight="1" thickTop="1" thickBot="1" x14ac:dyDescent="0.35">
      <c r="A96" s="167"/>
      <c r="B96" s="706" t="s">
        <v>60</v>
      </c>
      <c r="C96" s="707"/>
      <c r="D96" s="707"/>
      <c r="E96" s="707"/>
      <c r="F96" s="707"/>
      <c r="G96" s="707"/>
      <c r="H96" s="707"/>
      <c r="I96" s="708"/>
      <c r="J96" s="163"/>
      <c r="K96" s="272"/>
      <c r="L96" s="232"/>
      <c r="M96" s="143"/>
      <c r="N96" s="143"/>
      <c r="O96" s="144"/>
      <c r="P96" s="144"/>
      <c r="Q96" s="144"/>
      <c r="R96" s="144"/>
      <c r="S96" s="144"/>
      <c r="T96" s="144"/>
      <c r="U96" s="144"/>
      <c r="V96" s="144"/>
      <c r="W96" s="144"/>
      <c r="X96" s="144"/>
    </row>
    <row r="97" spans="1:24"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72"/>
      <c r="L97" s="232"/>
      <c r="M97" s="143"/>
      <c r="N97" s="143"/>
      <c r="O97" s="144"/>
      <c r="P97" s="144"/>
      <c r="Q97" s="144"/>
      <c r="R97" s="144"/>
      <c r="S97" s="144"/>
      <c r="T97" s="144"/>
      <c r="U97" s="144"/>
      <c r="V97" s="144"/>
      <c r="W97" s="144"/>
      <c r="X97" s="144"/>
    </row>
    <row r="98" spans="1:24" s="145" customFormat="1" ht="15" customHeight="1" thickTop="1" thickBot="1" x14ac:dyDescent="0.3">
      <c r="A98" s="167"/>
      <c r="B98" s="622"/>
      <c r="C98" s="623"/>
      <c r="D98" s="623"/>
      <c r="E98" s="623"/>
      <c r="F98" s="624"/>
      <c r="G98" s="334"/>
      <c r="H98" s="327"/>
      <c r="I98" s="119" t="str">
        <f t="shared" si="9"/>
        <v xml:space="preserve"> </v>
      </c>
      <c r="J98" s="163"/>
      <c r="K98" s="272"/>
      <c r="L98" s="232"/>
      <c r="M98" s="143"/>
      <c r="N98" s="143"/>
      <c r="O98" s="144"/>
      <c r="P98" s="144"/>
      <c r="Q98" s="144"/>
      <c r="R98" s="144"/>
      <c r="S98" s="144"/>
      <c r="T98" s="144"/>
      <c r="U98" s="144"/>
      <c r="V98" s="144"/>
      <c r="W98" s="144"/>
      <c r="X98" s="144"/>
    </row>
    <row r="99" spans="1:24" s="145" customFormat="1" ht="15" customHeight="1" thickTop="1" thickBot="1" x14ac:dyDescent="0.3">
      <c r="A99" s="167"/>
      <c r="B99" s="622"/>
      <c r="C99" s="623"/>
      <c r="D99" s="623"/>
      <c r="E99" s="623"/>
      <c r="F99" s="624"/>
      <c r="G99" s="334"/>
      <c r="H99" s="327"/>
      <c r="I99" s="119" t="str">
        <f t="shared" si="9"/>
        <v xml:space="preserve"> </v>
      </c>
      <c r="J99" s="163"/>
      <c r="K99" s="273"/>
      <c r="L99" s="232"/>
      <c r="M99" s="143"/>
      <c r="N99" s="143"/>
      <c r="O99" s="144"/>
      <c r="P99" s="144"/>
      <c r="Q99" s="144"/>
      <c r="R99" s="144"/>
      <c r="S99" s="144"/>
      <c r="T99" s="144"/>
      <c r="U99" s="144"/>
      <c r="V99" s="144"/>
      <c r="W99" s="144"/>
      <c r="X99" s="144"/>
    </row>
    <row r="100" spans="1:24" s="378" customFormat="1" ht="15" customHeight="1" thickTop="1" thickBot="1" x14ac:dyDescent="0.3">
      <c r="A100" s="167"/>
      <c r="B100" s="622"/>
      <c r="C100" s="623"/>
      <c r="D100" s="623"/>
      <c r="E100" s="623"/>
      <c r="F100" s="624"/>
      <c r="G100" s="334"/>
      <c r="H100" s="327"/>
      <c r="I100" s="119" t="str">
        <f t="shared" si="9"/>
        <v xml:space="preserve"> </v>
      </c>
      <c r="J100" s="163"/>
      <c r="K100" s="273"/>
      <c r="L100" s="232"/>
      <c r="M100" s="143"/>
      <c r="N100" s="143"/>
      <c r="O100" s="144"/>
      <c r="P100" s="144"/>
      <c r="Q100" s="144"/>
      <c r="R100" s="144"/>
      <c r="S100" s="144"/>
      <c r="T100" s="144"/>
      <c r="U100" s="144"/>
      <c r="V100" s="144"/>
      <c r="W100" s="144"/>
      <c r="X100" s="144"/>
    </row>
    <row r="101" spans="1:24" s="378" customFormat="1" ht="15" customHeight="1" thickTop="1" thickBot="1" x14ac:dyDescent="0.3">
      <c r="A101" s="167"/>
      <c r="B101" s="622"/>
      <c r="C101" s="623"/>
      <c r="D101" s="623"/>
      <c r="E101" s="623"/>
      <c r="F101" s="624"/>
      <c r="G101" s="334"/>
      <c r="H101" s="327"/>
      <c r="I101" s="119" t="str">
        <f t="shared" si="9"/>
        <v xml:space="preserve"> </v>
      </c>
      <c r="J101" s="163"/>
      <c r="K101" s="273"/>
      <c r="L101" s="232"/>
      <c r="M101" s="143"/>
      <c r="N101" s="143"/>
      <c r="O101" s="144"/>
      <c r="P101" s="144"/>
      <c r="Q101" s="144"/>
      <c r="R101" s="144"/>
      <c r="S101" s="144"/>
      <c r="T101" s="144"/>
      <c r="U101" s="144"/>
      <c r="V101" s="144"/>
      <c r="W101" s="144"/>
      <c r="X101" s="144"/>
    </row>
    <row r="102" spans="1:24" s="378" customFormat="1" ht="15" customHeight="1" thickTop="1" thickBot="1" x14ac:dyDescent="0.3">
      <c r="A102" s="167"/>
      <c r="B102" s="622"/>
      <c r="C102" s="623"/>
      <c r="D102" s="623"/>
      <c r="E102" s="623"/>
      <c r="F102" s="624"/>
      <c r="G102" s="334"/>
      <c r="H102" s="327"/>
      <c r="I102" s="119" t="str">
        <f t="shared" si="9"/>
        <v xml:space="preserve"> </v>
      </c>
      <c r="J102" s="163"/>
      <c r="K102" s="273"/>
      <c r="L102" s="232"/>
      <c r="M102" s="143"/>
      <c r="N102" s="143"/>
      <c r="O102" s="144"/>
      <c r="P102" s="144"/>
      <c r="Q102" s="144"/>
      <c r="R102" s="144"/>
      <c r="S102" s="144"/>
      <c r="T102" s="144"/>
      <c r="U102" s="144"/>
      <c r="V102" s="144"/>
      <c r="W102" s="144"/>
      <c r="X102" s="144"/>
    </row>
    <row r="103" spans="1:24" s="378" customFormat="1" ht="15" customHeight="1" thickTop="1" thickBot="1" x14ac:dyDescent="0.3">
      <c r="A103" s="167"/>
      <c r="B103" s="622"/>
      <c r="C103" s="623"/>
      <c r="D103" s="623"/>
      <c r="E103" s="623"/>
      <c r="F103" s="624"/>
      <c r="G103" s="334"/>
      <c r="H103" s="327"/>
      <c r="I103" s="119" t="str">
        <f t="shared" si="9"/>
        <v xml:space="preserve"> </v>
      </c>
      <c r="J103" s="163"/>
      <c r="K103" s="273"/>
      <c r="L103" s="232"/>
      <c r="M103" s="143"/>
      <c r="N103" s="143"/>
      <c r="O103" s="144"/>
      <c r="P103" s="144"/>
      <c r="Q103" s="144"/>
      <c r="R103" s="144"/>
      <c r="S103" s="144"/>
      <c r="T103" s="144"/>
      <c r="U103" s="144"/>
      <c r="V103" s="144"/>
      <c r="W103" s="144"/>
      <c r="X103" s="144"/>
    </row>
    <row r="104" spans="1:24" s="145" customFormat="1" ht="15" customHeight="1" thickTop="1" thickBot="1" x14ac:dyDescent="0.3">
      <c r="A104" s="167"/>
      <c r="B104" s="622"/>
      <c r="C104" s="623"/>
      <c r="D104" s="623"/>
      <c r="E104" s="623"/>
      <c r="F104" s="624"/>
      <c r="G104" s="334"/>
      <c r="H104" s="327"/>
      <c r="I104" s="119" t="str">
        <f t="shared" si="9"/>
        <v xml:space="preserve"> </v>
      </c>
      <c r="J104" s="163"/>
      <c r="K104" s="273"/>
      <c r="L104" s="232"/>
      <c r="M104" s="143"/>
      <c r="N104" s="143"/>
      <c r="O104" s="144"/>
      <c r="P104" s="144"/>
      <c r="Q104" s="144"/>
      <c r="R104" s="144"/>
      <c r="S104" s="144"/>
      <c r="T104" s="144"/>
      <c r="U104" s="144"/>
      <c r="V104" s="144"/>
      <c r="W104" s="144"/>
      <c r="X104" s="144"/>
    </row>
    <row r="105" spans="1:24" s="145" customFormat="1" ht="15" customHeight="1" thickTop="1" thickBot="1" x14ac:dyDescent="0.3">
      <c r="A105" s="167"/>
      <c r="B105" s="622"/>
      <c r="C105" s="623"/>
      <c r="D105" s="623"/>
      <c r="E105" s="623"/>
      <c r="F105" s="624"/>
      <c r="G105" s="334"/>
      <c r="H105" s="327"/>
      <c r="I105" s="119" t="str">
        <f t="shared" si="9"/>
        <v xml:space="preserve"> </v>
      </c>
      <c r="J105" s="163"/>
      <c r="K105" s="273"/>
      <c r="L105" s="232"/>
      <c r="M105" s="143"/>
      <c r="N105" s="143"/>
      <c r="O105" s="144"/>
      <c r="P105" s="144"/>
      <c r="Q105" s="144"/>
      <c r="R105" s="144"/>
      <c r="S105" s="144"/>
      <c r="T105" s="144"/>
      <c r="U105" s="144"/>
      <c r="V105" s="144"/>
      <c r="W105" s="144"/>
      <c r="X105" s="144"/>
    </row>
    <row r="106" spans="1:24" s="145" customFormat="1" ht="15" customHeight="1" thickTop="1" thickBot="1" x14ac:dyDescent="0.3">
      <c r="A106" s="167"/>
      <c r="B106" s="622"/>
      <c r="C106" s="623"/>
      <c r="D106" s="623"/>
      <c r="E106" s="623"/>
      <c r="F106" s="624"/>
      <c r="G106" s="334"/>
      <c r="H106" s="327"/>
      <c r="I106" s="119" t="str">
        <f t="shared" si="9"/>
        <v xml:space="preserve"> </v>
      </c>
      <c r="J106" s="163"/>
      <c r="K106" s="273"/>
      <c r="L106" s="232"/>
      <c r="M106" s="143"/>
      <c r="N106" s="143"/>
      <c r="O106" s="144"/>
      <c r="P106" s="144"/>
      <c r="Q106" s="144"/>
      <c r="R106" s="144"/>
      <c r="S106" s="144"/>
      <c r="T106" s="144"/>
      <c r="U106" s="144"/>
      <c r="V106" s="144"/>
      <c r="W106" s="144"/>
      <c r="X106" s="144"/>
    </row>
    <row r="107" spans="1:24" s="145" customFormat="1" ht="15" customHeight="1" thickTop="1" thickBot="1" x14ac:dyDescent="0.3">
      <c r="A107" s="167"/>
      <c r="B107" s="622"/>
      <c r="C107" s="623"/>
      <c r="D107" s="623"/>
      <c r="E107" s="623"/>
      <c r="F107" s="624"/>
      <c r="G107" s="334"/>
      <c r="H107" s="327"/>
      <c r="I107" s="119" t="str">
        <f t="shared" si="9"/>
        <v xml:space="preserve"> </v>
      </c>
      <c r="J107" s="163"/>
      <c r="K107" s="273"/>
      <c r="L107" s="232"/>
      <c r="O107" s="144"/>
      <c r="P107" s="144"/>
      <c r="Q107" s="144"/>
      <c r="R107" s="144"/>
      <c r="S107" s="144"/>
      <c r="T107" s="144"/>
      <c r="U107" s="144"/>
      <c r="V107" s="144"/>
      <c r="W107" s="144"/>
      <c r="X107" s="144"/>
    </row>
    <row r="108" spans="1:24" s="145" customFormat="1" ht="15" customHeight="1" thickTop="1" thickBot="1" x14ac:dyDescent="0.3">
      <c r="A108" s="167"/>
      <c r="B108" s="622"/>
      <c r="C108" s="623"/>
      <c r="D108" s="623"/>
      <c r="E108" s="623"/>
      <c r="F108" s="624"/>
      <c r="G108" s="334"/>
      <c r="H108" s="327"/>
      <c r="I108" s="119" t="str">
        <f t="shared" si="9"/>
        <v xml:space="preserve"> </v>
      </c>
      <c r="J108" s="163"/>
      <c r="K108" s="273"/>
      <c r="L108" s="232"/>
      <c r="O108" s="144"/>
      <c r="P108" s="144"/>
      <c r="Q108" s="144"/>
      <c r="R108" s="144"/>
      <c r="S108" s="144"/>
      <c r="T108" s="144"/>
      <c r="U108" s="144"/>
      <c r="V108" s="144"/>
      <c r="W108" s="144"/>
      <c r="X108" s="144"/>
    </row>
    <row r="109" spans="1:24" s="145" customFormat="1" ht="13.2" customHeight="1" thickTop="1" thickBot="1" x14ac:dyDescent="0.3">
      <c r="A109" s="180"/>
      <c r="B109" s="730" t="s">
        <v>61</v>
      </c>
      <c r="C109" s="731"/>
      <c r="D109" s="731"/>
      <c r="E109" s="731"/>
      <c r="F109" s="732"/>
      <c r="G109" s="120">
        <f>SUM(G97:G108)</f>
        <v>0</v>
      </c>
      <c r="H109" s="120">
        <f>IF($L$8="Non",0,SUM(H97:H108))</f>
        <v>0</v>
      </c>
      <c r="I109" s="121">
        <f>SUM(I97:I108)</f>
        <v>0</v>
      </c>
      <c r="J109" s="181"/>
      <c r="K109" s="273"/>
      <c r="L109" s="232"/>
    </row>
    <row r="110" spans="1:24" s="145" customFormat="1" ht="15" customHeight="1" thickTop="1" thickBot="1" x14ac:dyDescent="0.35">
      <c r="A110" s="167"/>
      <c r="B110" s="706" t="s">
        <v>58</v>
      </c>
      <c r="C110" s="707"/>
      <c r="D110" s="707"/>
      <c r="E110" s="707"/>
      <c r="F110" s="707"/>
      <c r="G110" s="707"/>
      <c r="H110" s="707"/>
      <c r="I110" s="708"/>
      <c r="J110" s="163"/>
      <c r="K110" s="273"/>
      <c r="L110" s="232"/>
      <c r="P110" s="144"/>
      <c r="Q110" s="144"/>
      <c r="R110" s="144"/>
      <c r="S110" s="144"/>
      <c r="T110" s="144"/>
      <c r="U110" s="144"/>
      <c r="V110" s="144"/>
      <c r="W110" s="144"/>
      <c r="X110" s="144"/>
    </row>
    <row r="111" spans="1:24"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73"/>
      <c r="L111" s="232"/>
      <c r="P111" s="144"/>
      <c r="Q111" s="144"/>
      <c r="R111" s="144"/>
      <c r="S111" s="144"/>
      <c r="T111" s="144"/>
      <c r="U111" s="144"/>
      <c r="V111" s="144"/>
      <c r="W111" s="144"/>
      <c r="X111" s="144"/>
    </row>
    <row r="112" spans="1:24" s="145" customFormat="1" ht="15" customHeight="1" thickTop="1" thickBot="1" x14ac:dyDescent="0.3">
      <c r="A112" s="167"/>
      <c r="B112" s="622"/>
      <c r="C112" s="623"/>
      <c r="D112" s="623"/>
      <c r="E112" s="623"/>
      <c r="F112" s="624"/>
      <c r="G112" s="334"/>
      <c r="H112" s="327"/>
      <c r="I112" s="119" t="str">
        <f t="shared" si="10"/>
        <v xml:space="preserve"> </v>
      </c>
      <c r="J112" s="163"/>
      <c r="K112" s="273"/>
      <c r="L112" s="232"/>
      <c r="P112" s="144"/>
      <c r="Q112" s="144"/>
      <c r="R112" s="144"/>
      <c r="S112" s="144"/>
      <c r="T112" s="144"/>
      <c r="U112" s="144"/>
      <c r="V112" s="144"/>
      <c r="W112" s="144"/>
      <c r="X112" s="144"/>
    </row>
    <row r="113" spans="1:24" s="145" customFormat="1" ht="15" customHeight="1" thickTop="1" thickBot="1" x14ac:dyDescent="0.3">
      <c r="A113" s="167"/>
      <c r="B113" s="622"/>
      <c r="C113" s="623"/>
      <c r="D113" s="623"/>
      <c r="E113" s="623"/>
      <c r="F113" s="624"/>
      <c r="G113" s="334"/>
      <c r="H113" s="327"/>
      <c r="I113" s="119" t="str">
        <f t="shared" si="10"/>
        <v xml:space="preserve"> </v>
      </c>
      <c r="J113" s="163"/>
      <c r="K113" s="273"/>
      <c r="L113" s="232"/>
      <c r="P113" s="144"/>
      <c r="Q113" s="144"/>
      <c r="R113" s="144"/>
      <c r="S113" s="144"/>
      <c r="T113" s="144"/>
      <c r="U113" s="144"/>
      <c r="V113" s="144"/>
      <c r="W113" s="144"/>
      <c r="X113" s="144"/>
    </row>
    <row r="114" spans="1:24" s="378" customFormat="1" ht="15" customHeight="1" thickTop="1" thickBot="1" x14ac:dyDescent="0.3">
      <c r="A114" s="167"/>
      <c r="B114" s="622"/>
      <c r="C114" s="623"/>
      <c r="D114" s="623"/>
      <c r="E114" s="623"/>
      <c r="F114" s="624"/>
      <c r="G114" s="334"/>
      <c r="H114" s="327"/>
      <c r="I114" s="119" t="str">
        <f t="shared" si="10"/>
        <v xml:space="preserve"> </v>
      </c>
      <c r="J114" s="163"/>
      <c r="K114" s="273"/>
      <c r="L114" s="232"/>
      <c r="P114" s="144"/>
      <c r="Q114" s="144"/>
      <c r="R114" s="144"/>
      <c r="S114" s="144"/>
      <c r="T114" s="144"/>
      <c r="U114" s="144"/>
      <c r="V114" s="144"/>
      <c r="W114" s="144"/>
      <c r="X114" s="144"/>
    </row>
    <row r="115" spans="1:24" s="378" customFormat="1" ht="15" customHeight="1" thickTop="1" thickBot="1" x14ac:dyDescent="0.3">
      <c r="A115" s="167"/>
      <c r="B115" s="622"/>
      <c r="C115" s="623"/>
      <c r="D115" s="623"/>
      <c r="E115" s="623"/>
      <c r="F115" s="624"/>
      <c r="G115" s="334"/>
      <c r="H115" s="327"/>
      <c r="I115" s="119" t="str">
        <f t="shared" si="10"/>
        <v xml:space="preserve"> </v>
      </c>
      <c r="J115" s="163"/>
      <c r="K115" s="273"/>
      <c r="L115" s="232"/>
      <c r="P115" s="144"/>
      <c r="Q115" s="144"/>
      <c r="R115" s="144"/>
      <c r="S115" s="144"/>
      <c r="T115" s="144"/>
      <c r="U115" s="144"/>
      <c r="V115" s="144"/>
      <c r="W115" s="144"/>
      <c r="X115" s="144"/>
    </row>
    <row r="116" spans="1:24" s="378" customFormat="1" ht="15" customHeight="1" thickTop="1" thickBot="1" x14ac:dyDescent="0.3">
      <c r="A116" s="167"/>
      <c r="B116" s="622"/>
      <c r="C116" s="623"/>
      <c r="D116" s="623"/>
      <c r="E116" s="623"/>
      <c r="F116" s="624"/>
      <c r="G116" s="334"/>
      <c r="H116" s="327"/>
      <c r="I116" s="119" t="str">
        <f t="shared" si="10"/>
        <v xml:space="preserve"> </v>
      </c>
      <c r="J116" s="163"/>
      <c r="K116" s="273"/>
      <c r="L116" s="232"/>
      <c r="P116" s="144"/>
      <c r="Q116" s="144"/>
      <c r="R116" s="144"/>
      <c r="S116" s="144"/>
      <c r="T116" s="144"/>
      <c r="U116" s="144"/>
      <c r="V116" s="144"/>
      <c r="W116" s="144"/>
      <c r="X116" s="144"/>
    </row>
    <row r="117" spans="1:24" s="378" customFormat="1" ht="15" customHeight="1" thickTop="1" thickBot="1" x14ac:dyDescent="0.3">
      <c r="A117" s="167"/>
      <c r="B117" s="622"/>
      <c r="C117" s="623"/>
      <c r="D117" s="623"/>
      <c r="E117" s="623"/>
      <c r="F117" s="624"/>
      <c r="G117" s="334"/>
      <c r="H117" s="327"/>
      <c r="I117" s="119" t="str">
        <f t="shared" si="10"/>
        <v xml:space="preserve"> </v>
      </c>
      <c r="J117" s="163"/>
      <c r="K117" s="273"/>
      <c r="L117" s="232"/>
      <c r="P117" s="144"/>
      <c r="Q117" s="144"/>
      <c r="R117" s="144"/>
      <c r="S117" s="144"/>
      <c r="T117" s="144"/>
      <c r="U117" s="144"/>
      <c r="V117" s="144"/>
      <c r="W117" s="144"/>
      <c r="X117" s="144"/>
    </row>
    <row r="118" spans="1:24" s="378" customFormat="1" ht="15" customHeight="1" thickTop="1" thickBot="1" x14ac:dyDescent="0.3">
      <c r="A118" s="167"/>
      <c r="B118" s="622"/>
      <c r="C118" s="623"/>
      <c r="D118" s="623"/>
      <c r="E118" s="623"/>
      <c r="F118" s="624"/>
      <c r="G118" s="334"/>
      <c r="H118" s="327"/>
      <c r="I118" s="119" t="str">
        <f t="shared" si="10"/>
        <v xml:space="preserve"> </v>
      </c>
      <c r="J118" s="163"/>
      <c r="K118" s="273"/>
      <c r="L118" s="232"/>
      <c r="P118" s="144"/>
      <c r="Q118" s="144"/>
      <c r="R118" s="144"/>
      <c r="S118" s="144"/>
      <c r="T118" s="144"/>
      <c r="U118" s="144"/>
      <c r="V118" s="144"/>
      <c r="W118" s="144"/>
      <c r="X118" s="144"/>
    </row>
    <row r="119" spans="1:24" s="145" customFormat="1" ht="15" customHeight="1" thickTop="1" thickBot="1" x14ac:dyDescent="0.3">
      <c r="A119" s="167"/>
      <c r="B119" s="622"/>
      <c r="C119" s="623"/>
      <c r="D119" s="623"/>
      <c r="E119" s="623"/>
      <c r="F119" s="624"/>
      <c r="G119" s="334"/>
      <c r="H119" s="327"/>
      <c r="I119" s="119" t="str">
        <f t="shared" si="10"/>
        <v xml:space="preserve"> </v>
      </c>
      <c r="J119" s="163"/>
      <c r="K119" s="273"/>
      <c r="L119" s="232"/>
      <c r="P119" s="144"/>
      <c r="Q119" s="144"/>
      <c r="R119" s="144"/>
      <c r="S119" s="144"/>
      <c r="T119" s="144"/>
      <c r="U119" s="144"/>
      <c r="V119" s="144"/>
      <c r="W119" s="144"/>
      <c r="X119" s="144"/>
    </row>
    <row r="120" spans="1:24" s="145" customFormat="1" ht="15" customHeight="1" thickTop="1" thickBot="1" x14ac:dyDescent="0.3">
      <c r="A120" s="167"/>
      <c r="B120" s="622"/>
      <c r="C120" s="623"/>
      <c r="D120" s="623"/>
      <c r="E120" s="623"/>
      <c r="F120" s="624"/>
      <c r="G120" s="334"/>
      <c r="H120" s="327"/>
      <c r="I120" s="119" t="str">
        <f t="shared" si="10"/>
        <v xml:space="preserve"> </v>
      </c>
      <c r="J120" s="163"/>
      <c r="K120" s="273"/>
      <c r="L120" s="232"/>
      <c r="P120" s="144"/>
      <c r="Q120" s="144"/>
      <c r="R120" s="144"/>
      <c r="S120" s="144"/>
      <c r="T120" s="144"/>
      <c r="U120" s="144"/>
      <c r="V120" s="144"/>
      <c r="W120" s="144"/>
      <c r="X120" s="144"/>
    </row>
    <row r="121" spans="1:24" s="145" customFormat="1" ht="15" customHeight="1" thickTop="1" thickBot="1" x14ac:dyDescent="0.3">
      <c r="A121" s="167"/>
      <c r="B121" s="622"/>
      <c r="C121" s="623"/>
      <c r="D121" s="623"/>
      <c r="E121" s="623"/>
      <c r="F121" s="624"/>
      <c r="G121" s="334"/>
      <c r="H121" s="327"/>
      <c r="I121" s="119" t="str">
        <f t="shared" si="10"/>
        <v xml:space="preserve"> </v>
      </c>
      <c r="J121" s="163"/>
      <c r="K121" s="273"/>
      <c r="L121" s="232"/>
      <c r="P121" s="144"/>
      <c r="Q121" s="144"/>
      <c r="R121" s="144"/>
      <c r="S121" s="144"/>
      <c r="T121" s="144"/>
      <c r="U121" s="144"/>
      <c r="V121" s="144"/>
      <c r="W121" s="144"/>
      <c r="X121" s="144"/>
    </row>
    <row r="122" spans="1:24" s="145" customFormat="1" ht="15" customHeight="1" thickTop="1" thickBot="1" x14ac:dyDescent="0.3">
      <c r="A122" s="167"/>
      <c r="B122" s="622"/>
      <c r="C122" s="623"/>
      <c r="D122" s="623"/>
      <c r="E122" s="623"/>
      <c r="F122" s="624"/>
      <c r="G122" s="334"/>
      <c r="H122" s="327"/>
      <c r="I122" s="119" t="str">
        <f t="shared" si="10"/>
        <v xml:space="preserve"> </v>
      </c>
      <c r="J122" s="163"/>
      <c r="K122" s="273"/>
      <c r="L122" s="232"/>
      <c r="P122" s="144"/>
      <c r="Q122" s="144"/>
      <c r="R122" s="144"/>
      <c r="S122" s="144"/>
      <c r="T122" s="144"/>
      <c r="U122" s="144"/>
      <c r="V122" s="144"/>
      <c r="W122" s="144"/>
      <c r="X122" s="144"/>
    </row>
    <row r="123" spans="1:24" s="145" customFormat="1" ht="15" customHeight="1" thickTop="1" thickBot="1" x14ac:dyDescent="0.35">
      <c r="A123" s="167"/>
      <c r="B123" s="622"/>
      <c r="C123" s="623"/>
      <c r="D123" s="623"/>
      <c r="E123" s="623"/>
      <c r="F123" s="624"/>
      <c r="G123" s="334"/>
      <c r="H123" s="327"/>
      <c r="I123" s="119" t="str">
        <f t="shared" si="10"/>
        <v xml:space="preserve"> </v>
      </c>
      <c r="J123" s="163"/>
      <c r="K123" s="272"/>
      <c r="L123" s="235"/>
      <c r="M123" s="143"/>
      <c r="N123" s="143"/>
      <c r="P123" s="144"/>
      <c r="Q123" s="144"/>
      <c r="R123" s="144"/>
      <c r="S123" s="144"/>
      <c r="T123" s="144"/>
      <c r="U123" s="144"/>
      <c r="V123" s="144"/>
      <c r="W123" s="144"/>
      <c r="X123" s="144"/>
    </row>
    <row r="124" spans="1:24"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277"/>
      <c r="L124" s="289"/>
      <c r="M124" s="143"/>
      <c r="N124" s="143"/>
      <c r="P124" s="144"/>
      <c r="Q124" s="144"/>
      <c r="R124" s="144"/>
      <c r="S124" s="144"/>
      <c r="T124" s="144"/>
      <c r="U124" s="144"/>
      <c r="V124" s="144"/>
      <c r="W124" s="144"/>
      <c r="X124" s="144"/>
    </row>
    <row r="125" spans="1:24" s="145" customFormat="1" ht="15" customHeight="1" thickTop="1" thickBot="1" x14ac:dyDescent="0.35">
      <c r="A125" s="167"/>
      <c r="B125" s="619"/>
      <c r="C125" s="620"/>
      <c r="D125" s="620"/>
      <c r="E125" s="620"/>
      <c r="F125" s="621"/>
      <c r="G125" s="126" t="s">
        <v>6</v>
      </c>
      <c r="H125" s="305" t="s">
        <v>7</v>
      </c>
      <c r="I125" s="127" t="s">
        <v>8</v>
      </c>
      <c r="J125" s="163"/>
      <c r="K125" s="272"/>
      <c r="L125" s="235"/>
      <c r="M125" s="286"/>
      <c r="N125" s="286"/>
      <c r="O125" s="144"/>
      <c r="P125" s="144"/>
      <c r="Q125" s="144"/>
      <c r="R125" s="144"/>
      <c r="S125" s="144"/>
      <c r="T125" s="144"/>
      <c r="U125" s="144"/>
      <c r="V125" s="144"/>
      <c r="W125" s="144"/>
      <c r="X125" s="144"/>
    </row>
    <row r="126" spans="1:24" s="145" customFormat="1" ht="15" customHeight="1" thickTop="1" thickBot="1" x14ac:dyDescent="0.35">
      <c r="A126" s="167"/>
      <c r="B126" s="727" t="s">
        <v>62</v>
      </c>
      <c r="C126" s="728"/>
      <c r="D126" s="728"/>
      <c r="E126" s="728"/>
      <c r="F126" s="729"/>
      <c r="G126" s="128">
        <f>G95+G124+G109</f>
        <v>0</v>
      </c>
      <c r="H126" s="128">
        <f>IF($L$8="Non",0,H95+H124+H109)</f>
        <v>0</v>
      </c>
      <c r="I126" s="129">
        <f>I95+I124+I109</f>
        <v>0</v>
      </c>
      <c r="J126" s="163"/>
      <c r="K126" s="272"/>
      <c r="L126" s="235"/>
      <c r="M126" s="143"/>
      <c r="N126" s="143"/>
      <c r="O126" s="144"/>
      <c r="P126" s="144"/>
      <c r="Q126" s="144"/>
      <c r="R126" s="144"/>
      <c r="S126" s="144"/>
      <c r="T126" s="144"/>
      <c r="U126" s="144"/>
      <c r="V126" s="144"/>
      <c r="W126" s="144"/>
      <c r="X126" s="144"/>
    </row>
    <row r="127" spans="1:24" s="288" customFormat="1" ht="30" customHeight="1" thickTop="1" thickBot="1" x14ac:dyDescent="0.35">
      <c r="A127" s="286"/>
      <c r="B127" s="638" t="s">
        <v>16</v>
      </c>
      <c r="C127" s="639"/>
      <c r="D127" s="639"/>
      <c r="E127" s="639"/>
      <c r="F127" s="639"/>
      <c r="G127" s="639"/>
      <c r="H127" s="639"/>
      <c r="I127" s="639"/>
      <c r="J127" s="286"/>
      <c r="K127" s="272"/>
      <c r="L127" s="232"/>
      <c r="M127" s="143"/>
      <c r="N127" s="143"/>
    </row>
    <row r="128" spans="1:24" s="145" customFormat="1" ht="15" customHeight="1" thickTop="1" thickBot="1" x14ac:dyDescent="0.3">
      <c r="A128" s="167"/>
      <c r="B128" s="634" t="s">
        <v>12</v>
      </c>
      <c r="C128" s="635"/>
      <c r="D128" s="635"/>
      <c r="E128" s="635"/>
      <c r="F128" s="636"/>
      <c r="G128" s="115" t="s">
        <v>6</v>
      </c>
      <c r="H128" s="303" t="s">
        <v>7</v>
      </c>
      <c r="I128" s="117" t="s">
        <v>8</v>
      </c>
      <c r="J128" s="163"/>
      <c r="K128" s="272"/>
      <c r="L128" s="232"/>
      <c r="M128" s="143"/>
      <c r="N128" s="143"/>
      <c r="O128" s="144"/>
      <c r="P128" s="144"/>
      <c r="Q128" s="144"/>
      <c r="R128" s="144"/>
      <c r="S128" s="144"/>
      <c r="T128" s="144"/>
      <c r="U128" s="144"/>
      <c r="V128" s="144"/>
      <c r="W128" s="144"/>
      <c r="X128" s="144"/>
    </row>
    <row r="129" spans="1:24" s="145" customFormat="1" ht="15" customHeight="1" thickTop="1" thickBot="1" x14ac:dyDescent="0.3">
      <c r="A129" s="167"/>
      <c r="B129" s="637" t="s">
        <v>46</v>
      </c>
      <c r="C129" s="632"/>
      <c r="D129" s="632"/>
      <c r="E129" s="632"/>
      <c r="F129" s="632"/>
      <c r="G129" s="335"/>
      <c r="H129" s="327"/>
      <c r="I129" s="119" t="str">
        <f t="shared" ref="I129:I142" si="12">IF(OR(ISNUMBER(G129),ISNUMBER(H129)),ROUND(IF(ISNUMBER(G129),G129,0)-IF(ISNUMBER(H129),H129,0),2)," ")</f>
        <v xml:space="preserve"> </v>
      </c>
      <c r="J129" s="163"/>
      <c r="K129" s="272"/>
      <c r="L129" s="232"/>
      <c r="M129" s="143"/>
      <c r="N129" s="143"/>
      <c r="O129" s="144"/>
      <c r="P129" s="144"/>
      <c r="Q129" s="144"/>
      <c r="R129" s="144"/>
      <c r="S129" s="144"/>
      <c r="T129" s="144"/>
      <c r="U129" s="144"/>
      <c r="V129" s="144"/>
      <c r="W129" s="144"/>
      <c r="X129" s="144"/>
    </row>
    <row r="130" spans="1:24" s="145" customFormat="1" ht="15" customHeight="1" thickTop="1" thickBot="1" x14ac:dyDescent="0.3">
      <c r="A130" s="167"/>
      <c r="B130" s="637" t="s">
        <v>46</v>
      </c>
      <c r="C130" s="632"/>
      <c r="D130" s="632"/>
      <c r="E130" s="632"/>
      <c r="F130" s="632"/>
      <c r="G130" s="335"/>
      <c r="H130" s="327"/>
      <c r="I130" s="119" t="str">
        <f t="shared" si="12"/>
        <v xml:space="preserve"> </v>
      </c>
      <c r="J130" s="163"/>
      <c r="K130" s="272"/>
      <c r="L130" s="232"/>
      <c r="M130" s="143"/>
      <c r="N130" s="143"/>
      <c r="O130" s="144"/>
      <c r="P130" s="144"/>
      <c r="Q130" s="144"/>
      <c r="R130" s="144"/>
      <c r="S130" s="144"/>
      <c r="T130" s="144"/>
      <c r="U130" s="144"/>
      <c r="V130" s="144"/>
      <c r="W130" s="144"/>
      <c r="X130" s="144"/>
    </row>
    <row r="131" spans="1:24" s="145" customFormat="1" ht="15" customHeight="1" thickTop="1" thickBot="1" x14ac:dyDescent="0.3">
      <c r="A131" s="167"/>
      <c r="B131" s="637" t="s">
        <v>46</v>
      </c>
      <c r="C131" s="632"/>
      <c r="D131" s="632"/>
      <c r="E131" s="632"/>
      <c r="F131" s="632"/>
      <c r="G131" s="335"/>
      <c r="H131" s="327"/>
      <c r="I131" s="119" t="str">
        <f t="shared" si="12"/>
        <v xml:space="preserve"> </v>
      </c>
      <c r="J131" s="163"/>
      <c r="K131" s="272"/>
      <c r="L131" s="232"/>
      <c r="M131" s="143"/>
      <c r="N131" s="143"/>
      <c r="O131" s="144"/>
      <c r="P131" s="144"/>
      <c r="Q131" s="144"/>
      <c r="R131" s="144"/>
      <c r="S131" s="144"/>
      <c r="T131" s="144"/>
      <c r="U131" s="144"/>
      <c r="V131" s="144"/>
      <c r="W131" s="144"/>
      <c r="X131" s="144"/>
    </row>
    <row r="132" spans="1:24" s="378" customFormat="1" ht="15" customHeight="1" thickTop="1" thickBot="1" x14ac:dyDescent="0.3">
      <c r="A132" s="167"/>
      <c r="B132" s="637" t="s">
        <v>46</v>
      </c>
      <c r="C132" s="632"/>
      <c r="D132" s="632"/>
      <c r="E132" s="632"/>
      <c r="F132" s="632"/>
      <c r="G132" s="335"/>
      <c r="H132" s="327"/>
      <c r="I132" s="119" t="str">
        <f t="shared" si="12"/>
        <v xml:space="preserve"> </v>
      </c>
      <c r="J132" s="163"/>
      <c r="K132" s="272"/>
      <c r="L132" s="232"/>
      <c r="M132" s="143"/>
      <c r="N132" s="143"/>
      <c r="O132" s="144"/>
      <c r="P132" s="144"/>
      <c r="Q132" s="144"/>
      <c r="R132" s="144"/>
      <c r="S132" s="144"/>
      <c r="T132" s="144"/>
      <c r="U132" s="144"/>
      <c r="V132" s="144"/>
      <c r="W132" s="144"/>
      <c r="X132" s="144"/>
    </row>
    <row r="133" spans="1:24" s="378" customFormat="1" ht="15" customHeight="1" thickTop="1" thickBot="1" x14ac:dyDescent="0.3">
      <c r="A133" s="167"/>
      <c r="B133" s="637" t="s">
        <v>46</v>
      </c>
      <c r="C133" s="632"/>
      <c r="D133" s="632"/>
      <c r="E133" s="632"/>
      <c r="F133" s="632"/>
      <c r="G133" s="335"/>
      <c r="H133" s="327"/>
      <c r="I133" s="119" t="str">
        <f t="shared" si="12"/>
        <v xml:space="preserve"> </v>
      </c>
      <c r="J133" s="163"/>
      <c r="K133" s="272"/>
      <c r="L133" s="232"/>
      <c r="M133" s="143"/>
      <c r="N133" s="143"/>
      <c r="O133" s="144"/>
      <c r="P133" s="144"/>
      <c r="Q133" s="144"/>
      <c r="R133" s="144"/>
      <c r="S133" s="144"/>
      <c r="T133" s="144"/>
      <c r="U133" s="144"/>
      <c r="V133" s="144"/>
      <c r="W133" s="144"/>
      <c r="X133" s="144"/>
    </row>
    <row r="134" spans="1:24" s="378" customFormat="1" ht="15" customHeight="1" thickTop="1" thickBot="1" x14ac:dyDescent="0.3">
      <c r="A134" s="167"/>
      <c r="B134" s="637" t="s">
        <v>46</v>
      </c>
      <c r="C134" s="632"/>
      <c r="D134" s="632"/>
      <c r="E134" s="632"/>
      <c r="F134" s="632"/>
      <c r="G134" s="335"/>
      <c r="H134" s="327"/>
      <c r="I134" s="119" t="str">
        <f t="shared" si="12"/>
        <v xml:space="preserve"> </v>
      </c>
      <c r="J134" s="163"/>
      <c r="K134" s="272"/>
      <c r="L134" s="232"/>
      <c r="M134" s="143"/>
      <c r="N134" s="143"/>
      <c r="O134" s="144"/>
      <c r="P134" s="144"/>
      <c r="Q134" s="144"/>
      <c r="R134" s="144"/>
      <c r="S134" s="144"/>
      <c r="T134" s="144"/>
      <c r="U134" s="144"/>
      <c r="V134" s="144"/>
      <c r="W134" s="144"/>
      <c r="X134" s="144"/>
    </row>
    <row r="135" spans="1:24" s="378" customFormat="1" ht="15" customHeight="1" thickTop="1" thickBot="1" x14ac:dyDescent="0.3">
      <c r="A135" s="167"/>
      <c r="B135" s="637" t="s">
        <v>46</v>
      </c>
      <c r="C135" s="632"/>
      <c r="D135" s="632"/>
      <c r="E135" s="632"/>
      <c r="F135" s="632"/>
      <c r="G135" s="335"/>
      <c r="H135" s="327"/>
      <c r="I135" s="119" t="str">
        <f t="shared" si="12"/>
        <v xml:space="preserve"> </v>
      </c>
      <c r="J135" s="163"/>
      <c r="K135" s="272"/>
      <c r="L135" s="232"/>
      <c r="M135" s="143"/>
      <c r="N135" s="143"/>
      <c r="O135" s="144"/>
      <c r="P135" s="144"/>
      <c r="Q135" s="144"/>
      <c r="R135" s="144"/>
      <c r="S135" s="144"/>
      <c r="T135" s="144"/>
      <c r="U135" s="144"/>
      <c r="V135" s="144"/>
      <c r="W135" s="144"/>
      <c r="X135" s="144"/>
    </row>
    <row r="136" spans="1:24" s="378" customFormat="1" ht="15" customHeight="1" thickTop="1" thickBot="1" x14ac:dyDescent="0.3">
      <c r="A136" s="167"/>
      <c r="B136" s="637" t="s">
        <v>46</v>
      </c>
      <c r="C136" s="632"/>
      <c r="D136" s="632"/>
      <c r="E136" s="632"/>
      <c r="F136" s="632"/>
      <c r="G136" s="335"/>
      <c r="H136" s="327"/>
      <c r="I136" s="119" t="str">
        <f t="shared" si="12"/>
        <v xml:space="preserve"> </v>
      </c>
      <c r="J136" s="163"/>
      <c r="K136" s="272"/>
      <c r="L136" s="232"/>
      <c r="M136" s="143"/>
      <c r="N136" s="143"/>
      <c r="O136" s="144"/>
      <c r="P136" s="144"/>
      <c r="Q136" s="144"/>
      <c r="R136" s="144"/>
      <c r="S136" s="144"/>
      <c r="T136" s="144"/>
      <c r="U136" s="144"/>
      <c r="V136" s="144"/>
      <c r="W136" s="144"/>
      <c r="X136" s="144"/>
    </row>
    <row r="137" spans="1:24" s="378" customFormat="1" ht="15" customHeight="1" thickTop="1" thickBot="1" x14ac:dyDescent="0.3">
      <c r="A137" s="167"/>
      <c r="B137" s="637" t="s">
        <v>46</v>
      </c>
      <c r="C137" s="632"/>
      <c r="D137" s="632"/>
      <c r="E137" s="632"/>
      <c r="F137" s="632"/>
      <c r="G137" s="335"/>
      <c r="H137" s="327"/>
      <c r="I137" s="119" t="str">
        <f t="shared" si="12"/>
        <v xml:space="preserve"> </v>
      </c>
      <c r="J137" s="163"/>
      <c r="K137" s="272"/>
      <c r="L137" s="232"/>
      <c r="M137" s="143"/>
      <c r="N137" s="143"/>
      <c r="O137" s="144"/>
      <c r="P137" s="144"/>
      <c r="Q137" s="144"/>
      <c r="R137" s="144"/>
      <c r="S137" s="144"/>
      <c r="T137" s="144"/>
      <c r="U137" s="144"/>
      <c r="V137" s="144"/>
      <c r="W137" s="144"/>
      <c r="X137" s="144"/>
    </row>
    <row r="138" spans="1:24" s="145" customFormat="1" ht="15" customHeight="1" thickTop="1" thickBot="1" x14ac:dyDescent="0.3">
      <c r="A138" s="167"/>
      <c r="B138" s="637" t="s">
        <v>46</v>
      </c>
      <c r="C138" s="632"/>
      <c r="D138" s="632"/>
      <c r="E138" s="632"/>
      <c r="F138" s="632"/>
      <c r="G138" s="335"/>
      <c r="H138" s="327"/>
      <c r="I138" s="119" t="str">
        <f t="shared" si="12"/>
        <v xml:space="preserve"> </v>
      </c>
      <c r="J138" s="163"/>
      <c r="K138" s="272"/>
      <c r="L138" s="232"/>
      <c r="M138" s="143"/>
      <c r="N138" s="143"/>
      <c r="O138" s="144"/>
      <c r="P138" s="144"/>
      <c r="Q138" s="144"/>
      <c r="R138" s="144"/>
      <c r="S138" s="144"/>
      <c r="T138" s="144"/>
      <c r="U138" s="144"/>
      <c r="V138" s="144"/>
      <c r="W138" s="144"/>
      <c r="X138" s="144"/>
    </row>
    <row r="139" spans="1:24" s="145" customFormat="1" ht="15" customHeight="1" thickTop="1" thickBot="1" x14ac:dyDescent="0.3">
      <c r="A139" s="167"/>
      <c r="B139" s="637" t="s">
        <v>46</v>
      </c>
      <c r="C139" s="632"/>
      <c r="D139" s="632"/>
      <c r="E139" s="632"/>
      <c r="F139" s="632"/>
      <c r="G139" s="335"/>
      <c r="H139" s="327"/>
      <c r="I139" s="119" t="str">
        <f t="shared" si="12"/>
        <v xml:space="preserve"> </v>
      </c>
      <c r="J139" s="163"/>
      <c r="K139" s="272"/>
      <c r="L139" s="232"/>
      <c r="M139" s="143"/>
      <c r="N139" s="143"/>
      <c r="O139" s="144"/>
      <c r="P139" s="144"/>
      <c r="Q139" s="144"/>
      <c r="R139" s="144"/>
      <c r="S139" s="144"/>
      <c r="T139" s="144"/>
      <c r="U139" s="144"/>
      <c r="V139" s="144"/>
      <c r="W139" s="144"/>
      <c r="X139" s="144"/>
    </row>
    <row r="140" spans="1:24" s="145" customFormat="1" ht="15" customHeight="1" thickTop="1" thickBot="1" x14ac:dyDescent="0.35">
      <c r="A140" s="167"/>
      <c r="B140" s="637" t="s">
        <v>46</v>
      </c>
      <c r="C140" s="632"/>
      <c r="D140" s="632"/>
      <c r="E140" s="632"/>
      <c r="F140" s="632"/>
      <c r="G140" s="335"/>
      <c r="H140" s="327"/>
      <c r="I140" s="119" t="str">
        <f t="shared" si="12"/>
        <v xml:space="preserve"> </v>
      </c>
      <c r="J140" s="163"/>
      <c r="K140" s="272"/>
      <c r="L140" s="235"/>
      <c r="M140" s="143"/>
      <c r="N140" s="143"/>
      <c r="O140" s="144"/>
      <c r="P140" s="144"/>
      <c r="Q140" s="144"/>
      <c r="R140" s="144"/>
      <c r="S140" s="144"/>
      <c r="T140" s="144"/>
      <c r="U140" s="144"/>
      <c r="V140" s="144"/>
      <c r="W140" s="144"/>
      <c r="X140" s="144"/>
    </row>
    <row r="141" spans="1:24" s="145" customFormat="1" ht="15" customHeight="1" thickTop="1" thickBot="1" x14ac:dyDescent="0.3">
      <c r="A141" s="167"/>
      <c r="B141" s="637" t="s">
        <v>46</v>
      </c>
      <c r="C141" s="632"/>
      <c r="D141" s="632"/>
      <c r="E141" s="632"/>
      <c r="F141" s="632"/>
      <c r="G141" s="335"/>
      <c r="H141" s="327"/>
      <c r="I141" s="119" t="str">
        <f t="shared" si="12"/>
        <v xml:space="preserve"> </v>
      </c>
      <c r="J141" s="163"/>
      <c r="K141" s="277"/>
      <c r="L141" s="232"/>
      <c r="M141" s="143"/>
      <c r="N141" s="143"/>
      <c r="O141" s="144"/>
      <c r="P141" s="144"/>
      <c r="Q141" s="144"/>
      <c r="R141" s="144"/>
      <c r="S141" s="144"/>
      <c r="T141" s="144"/>
      <c r="U141" s="144"/>
      <c r="V141" s="144"/>
      <c r="W141" s="144"/>
      <c r="X141" s="144"/>
    </row>
    <row r="142" spans="1:24" s="145" customFormat="1" ht="15" customHeight="1" thickTop="1" thickBot="1" x14ac:dyDescent="0.3">
      <c r="A142" s="167"/>
      <c r="B142" s="637" t="s">
        <v>46</v>
      </c>
      <c r="C142" s="632"/>
      <c r="D142" s="632"/>
      <c r="E142" s="632"/>
      <c r="F142" s="632"/>
      <c r="G142" s="335"/>
      <c r="H142" s="327"/>
      <c r="I142" s="119" t="str">
        <f t="shared" si="12"/>
        <v xml:space="preserve"> </v>
      </c>
      <c r="J142" s="163"/>
      <c r="K142" s="272"/>
      <c r="L142" s="232"/>
      <c r="M142" s="286"/>
      <c r="N142" s="286"/>
      <c r="O142" s="144"/>
      <c r="P142" s="144"/>
      <c r="Q142" s="144"/>
      <c r="R142" s="144"/>
      <c r="S142" s="144"/>
      <c r="T142" s="144"/>
      <c r="U142" s="144"/>
      <c r="V142" s="144"/>
      <c r="W142" s="144"/>
      <c r="X142" s="144"/>
    </row>
    <row r="143" spans="1:24"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272"/>
      <c r="L143" s="232"/>
      <c r="M143" s="143"/>
      <c r="N143" s="143"/>
      <c r="O143" s="144"/>
      <c r="P143" s="144"/>
      <c r="Q143" s="144"/>
      <c r="R143" s="144"/>
      <c r="S143" s="144"/>
      <c r="T143" s="144"/>
      <c r="U143" s="144"/>
      <c r="V143" s="144"/>
      <c r="W143" s="144"/>
      <c r="X143" s="144"/>
    </row>
    <row r="144" spans="1:24" s="288" customFormat="1" ht="30" customHeight="1" thickTop="1" thickBot="1" x14ac:dyDescent="0.35">
      <c r="A144" s="286"/>
      <c r="B144" s="638" t="s">
        <v>83</v>
      </c>
      <c r="C144" s="639"/>
      <c r="D144" s="639"/>
      <c r="E144" s="639"/>
      <c r="F144" s="639"/>
      <c r="G144" s="639"/>
      <c r="H144" s="639"/>
      <c r="I144" s="639"/>
      <c r="J144" s="286"/>
      <c r="K144" s="272"/>
      <c r="L144" s="232"/>
      <c r="M144" s="143"/>
      <c r="N144" s="143"/>
    </row>
    <row r="145" spans="1:24" s="145" customFormat="1" ht="15" customHeight="1" thickTop="1" thickBot="1" x14ac:dyDescent="0.3">
      <c r="A145" s="167"/>
      <c r="B145" s="634" t="s">
        <v>12</v>
      </c>
      <c r="C145" s="635"/>
      <c r="D145" s="635"/>
      <c r="E145" s="635"/>
      <c r="F145" s="636"/>
      <c r="G145" s="115" t="s">
        <v>6</v>
      </c>
      <c r="H145" s="303" t="s">
        <v>7</v>
      </c>
      <c r="I145" s="117" t="s">
        <v>8</v>
      </c>
      <c r="J145" s="163"/>
      <c r="K145" s="272"/>
      <c r="L145" s="232"/>
      <c r="M145" s="143"/>
      <c r="N145" s="143"/>
      <c r="O145" s="144"/>
      <c r="P145" s="144"/>
      <c r="Q145" s="144"/>
      <c r="R145" s="144"/>
      <c r="S145" s="144"/>
      <c r="T145" s="144"/>
      <c r="U145" s="144"/>
      <c r="V145" s="144"/>
      <c r="W145" s="144"/>
      <c r="X145" s="144"/>
    </row>
    <row r="146" spans="1:24" s="145" customFormat="1" ht="15" customHeight="1" thickTop="1" thickBot="1" x14ac:dyDescent="0.3">
      <c r="A146" s="167"/>
      <c r="B146" s="637" t="s">
        <v>46</v>
      </c>
      <c r="C146" s="632"/>
      <c r="D146" s="632"/>
      <c r="E146" s="632"/>
      <c r="F146" s="632"/>
      <c r="G146" s="335"/>
      <c r="H146" s="327"/>
      <c r="I146" s="119" t="str">
        <f t="shared" ref="I146:I157" si="14">IF(OR(ISNUMBER(G146),ISNUMBER(H146)),ROUND(IF(ISNUMBER(G146),G146,0)-IF(ISNUMBER(H146),H146,0),2)," ")</f>
        <v xml:space="preserve"> </v>
      </c>
      <c r="J146" s="163"/>
      <c r="K146" s="272"/>
      <c r="L146" s="232"/>
      <c r="M146" s="143"/>
      <c r="N146" s="143"/>
      <c r="O146" s="144"/>
      <c r="P146" s="144"/>
      <c r="Q146" s="144"/>
      <c r="R146" s="144"/>
      <c r="S146" s="144"/>
      <c r="T146" s="144"/>
      <c r="U146" s="144"/>
      <c r="V146" s="144"/>
      <c r="W146" s="144"/>
      <c r="X146" s="144"/>
    </row>
    <row r="147" spans="1:24" s="145" customFormat="1" ht="15" customHeight="1" thickTop="1" thickBot="1" x14ac:dyDescent="0.3">
      <c r="A147" s="167"/>
      <c r="B147" s="637" t="s">
        <v>46</v>
      </c>
      <c r="C147" s="632"/>
      <c r="D147" s="632"/>
      <c r="E147" s="632"/>
      <c r="F147" s="632"/>
      <c r="G147" s="335"/>
      <c r="H147" s="327"/>
      <c r="I147" s="119" t="str">
        <f t="shared" si="14"/>
        <v xml:space="preserve"> </v>
      </c>
      <c r="J147" s="163"/>
      <c r="K147" s="272"/>
      <c r="L147" s="232"/>
      <c r="M147" s="143"/>
      <c r="N147" s="143"/>
      <c r="O147" s="144"/>
      <c r="P147" s="144"/>
      <c r="Q147" s="144"/>
      <c r="R147" s="144"/>
      <c r="S147" s="144"/>
      <c r="T147" s="144"/>
      <c r="U147" s="144"/>
      <c r="V147" s="144"/>
      <c r="W147" s="144"/>
      <c r="X147" s="144"/>
    </row>
    <row r="148" spans="1:24" s="145" customFormat="1" ht="15" customHeight="1" thickTop="1" thickBot="1" x14ac:dyDescent="0.3">
      <c r="A148" s="167"/>
      <c r="B148" s="637" t="s">
        <v>46</v>
      </c>
      <c r="C148" s="632"/>
      <c r="D148" s="632"/>
      <c r="E148" s="632"/>
      <c r="F148" s="632"/>
      <c r="G148" s="335"/>
      <c r="H148" s="327"/>
      <c r="I148" s="119" t="str">
        <f t="shared" si="14"/>
        <v xml:space="preserve"> </v>
      </c>
      <c r="J148" s="163"/>
      <c r="K148" s="272"/>
      <c r="L148" s="232"/>
      <c r="M148" s="143"/>
      <c r="N148" s="143"/>
      <c r="O148" s="144"/>
      <c r="P148" s="144"/>
      <c r="Q148" s="144"/>
      <c r="R148" s="144"/>
      <c r="S148" s="144"/>
      <c r="T148" s="144"/>
      <c r="U148" s="144"/>
      <c r="V148" s="144"/>
      <c r="W148" s="144"/>
      <c r="X148" s="144"/>
    </row>
    <row r="149" spans="1:24" s="378" customFormat="1" ht="15" customHeight="1" thickTop="1" thickBot="1" x14ac:dyDescent="0.3">
      <c r="A149" s="167"/>
      <c r="B149" s="637" t="s">
        <v>46</v>
      </c>
      <c r="C149" s="632"/>
      <c r="D149" s="632"/>
      <c r="E149" s="632"/>
      <c r="F149" s="632"/>
      <c r="G149" s="335"/>
      <c r="H149" s="327"/>
      <c r="I149" s="119" t="str">
        <f t="shared" si="14"/>
        <v xml:space="preserve"> </v>
      </c>
      <c r="J149" s="163"/>
      <c r="K149" s="272"/>
      <c r="L149" s="232"/>
      <c r="M149" s="143"/>
      <c r="N149" s="143"/>
      <c r="O149" s="144"/>
      <c r="P149" s="144"/>
      <c r="Q149" s="144"/>
      <c r="R149" s="144"/>
      <c r="S149" s="144"/>
      <c r="T149" s="144"/>
      <c r="U149" s="144"/>
      <c r="V149" s="144"/>
      <c r="W149" s="144"/>
      <c r="X149" s="144"/>
    </row>
    <row r="150" spans="1:24" s="378" customFormat="1" ht="15" customHeight="1" thickTop="1" thickBot="1" x14ac:dyDescent="0.3">
      <c r="A150" s="167"/>
      <c r="B150" s="637" t="s">
        <v>46</v>
      </c>
      <c r="C150" s="632"/>
      <c r="D150" s="632"/>
      <c r="E150" s="632"/>
      <c r="F150" s="632"/>
      <c r="G150" s="335"/>
      <c r="H150" s="327"/>
      <c r="I150" s="119" t="str">
        <f t="shared" si="14"/>
        <v xml:space="preserve"> </v>
      </c>
      <c r="J150" s="163"/>
      <c r="K150" s="272"/>
      <c r="L150" s="232"/>
      <c r="M150" s="143"/>
      <c r="N150" s="143"/>
      <c r="O150" s="144"/>
      <c r="P150" s="144"/>
      <c r="Q150" s="144"/>
      <c r="R150" s="144"/>
      <c r="S150" s="144"/>
      <c r="T150" s="144"/>
      <c r="U150" s="144"/>
      <c r="V150" s="144"/>
      <c r="W150" s="144"/>
      <c r="X150" s="144"/>
    </row>
    <row r="151" spans="1:24" s="378" customFormat="1" ht="15" customHeight="1" thickTop="1" thickBot="1" x14ac:dyDescent="0.3">
      <c r="A151" s="167"/>
      <c r="B151" s="637" t="s">
        <v>46</v>
      </c>
      <c r="C151" s="632"/>
      <c r="D151" s="632"/>
      <c r="E151" s="632"/>
      <c r="F151" s="632"/>
      <c r="G151" s="335"/>
      <c r="H151" s="327"/>
      <c r="I151" s="119" t="str">
        <f t="shared" si="14"/>
        <v xml:space="preserve"> </v>
      </c>
      <c r="J151" s="163"/>
      <c r="K151" s="272"/>
      <c r="L151" s="232"/>
      <c r="M151" s="143"/>
      <c r="N151" s="143"/>
      <c r="O151" s="144"/>
      <c r="P151" s="144"/>
      <c r="Q151" s="144"/>
      <c r="R151" s="144"/>
      <c r="S151" s="144"/>
      <c r="T151" s="144"/>
      <c r="U151" s="144"/>
      <c r="V151" s="144"/>
      <c r="W151" s="144"/>
      <c r="X151" s="144"/>
    </row>
    <row r="152" spans="1:24" s="378" customFormat="1" ht="15" customHeight="1" thickTop="1" thickBot="1" x14ac:dyDescent="0.3">
      <c r="A152" s="167"/>
      <c r="B152" s="637" t="s">
        <v>46</v>
      </c>
      <c r="C152" s="632"/>
      <c r="D152" s="632"/>
      <c r="E152" s="632"/>
      <c r="F152" s="632"/>
      <c r="G152" s="335"/>
      <c r="H152" s="327"/>
      <c r="I152" s="119" t="str">
        <f t="shared" si="14"/>
        <v xml:space="preserve"> </v>
      </c>
      <c r="J152" s="163"/>
      <c r="K152" s="272"/>
      <c r="L152" s="232"/>
      <c r="M152" s="143"/>
      <c r="N152" s="143"/>
      <c r="O152" s="144"/>
      <c r="P152" s="144"/>
      <c r="Q152" s="144"/>
      <c r="R152" s="144"/>
      <c r="S152" s="144"/>
      <c r="T152" s="144"/>
      <c r="U152" s="144"/>
      <c r="V152" s="144"/>
      <c r="W152" s="144"/>
      <c r="X152" s="144"/>
    </row>
    <row r="153" spans="1:24" s="145" customFormat="1" ht="15" customHeight="1" thickTop="1" thickBot="1" x14ac:dyDescent="0.3">
      <c r="A153" s="167"/>
      <c r="B153" s="637" t="s">
        <v>46</v>
      </c>
      <c r="C153" s="632"/>
      <c r="D153" s="632"/>
      <c r="E153" s="632"/>
      <c r="F153" s="632"/>
      <c r="G153" s="335"/>
      <c r="H153" s="327"/>
      <c r="I153" s="119" t="str">
        <f t="shared" si="14"/>
        <v xml:space="preserve"> </v>
      </c>
      <c r="J153" s="163"/>
      <c r="K153" s="272"/>
      <c r="L153" s="232"/>
      <c r="M153" s="143"/>
      <c r="N153" s="143"/>
      <c r="O153" s="144"/>
      <c r="P153" s="144"/>
      <c r="Q153" s="144"/>
      <c r="R153" s="144"/>
      <c r="S153" s="144"/>
      <c r="T153" s="144"/>
      <c r="U153" s="144"/>
      <c r="V153" s="144"/>
      <c r="W153" s="144"/>
      <c r="X153" s="144"/>
    </row>
    <row r="154" spans="1:24" s="145" customFormat="1" ht="15" customHeight="1" thickTop="1" thickBot="1" x14ac:dyDescent="0.3">
      <c r="A154" s="167"/>
      <c r="B154" s="637" t="s">
        <v>46</v>
      </c>
      <c r="C154" s="632"/>
      <c r="D154" s="632"/>
      <c r="E154" s="632"/>
      <c r="F154" s="632"/>
      <c r="G154" s="335"/>
      <c r="H154" s="327"/>
      <c r="I154" s="119" t="str">
        <f t="shared" si="14"/>
        <v xml:space="preserve"> </v>
      </c>
      <c r="J154" s="163"/>
      <c r="K154" s="272"/>
      <c r="L154" s="232"/>
      <c r="M154" s="143"/>
      <c r="N154" s="143"/>
      <c r="O154" s="144"/>
      <c r="P154" s="144"/>
      <c r="Q154" s="144"/>
      <c r="R154" s="144"/>
      <c r="S154" s="144"/>
      <c r="T154" s="144"/>
      <c r="U154" s="144"/>
      <c r="V154" s="144"/>
      <c r="W154" s="144"/>
      <c r="X154" s="144"/>
    </row>
    <row r="155" spans="1:24" s="145" customFormat="1" ht="15" customHeight="1" thickTop="1" thickBot="1" x14ac:dyDescent="0.3">
      <c r="A155" s="167"/>
      <c r="B155" s="637" t="s">
        <v>46</v>
      </c>
      <c r="C155" s="632"/>
      <c r="D155" s="632"/>
      <c r="E155" s="632"/>
      <c r="F155" s="632"/>
      <c r="G155" s="335"/>
      <c r="H155" s="327"/>
      <c r="I155" s="119" t="str">
        <f t="shared" si="14"/>
        <v xml:space="preserve"> </v>
      </c>
      <c r="J155" s="163"/>
      <c r="K155" s="272"/>
      <c r="L155" s="237"/>
      <c r="M155" s="143"/>
      <c r="N155" s="143"/>
      <c r="O155" s="144"/>
      <c r="P155" s="144"/>
      <c r="Q155" s="144"/>
      <c r="R155" s="144"/>
      <c r="S155" s="144"/>
      <c r="T155" s="144"/>
      <c r="U155" s="144"/>
      <c r="V155" s="144"/>
      <c r="W155" s="144"/>
      <c r="X155" s="144"/>
    </row>
    <row r="156" spans="1:24" s="145" customFormat="1" ht="15" customHeight="1" thickTop="1" thickBot="1" x14ac:dyDescent="0.3">
      <c r="A156" s="167"/>
      <c r="B156" s="637" t="s">
        <v>46</v>
      </c>
      <c r="C156" s="632"/>
      <c r="D156" s="632"/>
      <c r="E156" s="632"/>
      <c r="F156" s="632"/>
      <c r="G156" s="335"/>
      <c r="H156" s="327"/>
      <c r="I156" s="119" t="str">
        <f t="shared" si="14"/>
        <v xml:space="preserve"> </v>
      </c>
      <c r="J156" s="163"/>
      <c r="K156" s="274"/>
      <c r="L156" s="232"/>
      <c r="M156" s="143"/>
      <c r="N156" s="143"/>
      <c r="O156" s="144"/>
      <c r="P156" s="144"/>
      <c r="Q156" s="144"/>
      <c r="R156" s="144"/>
      <c r="S156" s="144"/>
      <c r="T156" s="144"/>
      <c r="U156" s="144"/>
      <c r="V156" s="144"/>
      <c r="W156" s="144"/>
      <c r="X156" s="144"/>
    </row>
    <row r="157" spans="1:24" s="145" customFormat="1" ht="15" customHeight="1" thickTop="1" thickBot="1" x14ac:dyDescent="0.3">
      <c r="A157" s="167"/>
      <c r="B157" s="637" t="s">
        <v>46</v>
      </c>
      <c r="C157" s="632"/>
      <c r="D157" s="632"/>
      <c r="E157" s="632"/>
      <c r="F157" s="632"/>
      <c r="G157" s="335"/>
      <c r="H157" s="327"/>
      <c r="I157" s="119" t="str">
        <f t="shared" si="14"/>
        <v xml:space="preserve"> </v>
      </c>
      <c r="J157" s="163"/>
      <c r="K157" s="272"/>
      <c r="L157" s="232"/>
      <c r="M157" s="173"/>
      <c r="N157" s="173"/>
      <c r="O157" s="144"/>
      <c r="P157" s="144"/>
      <c r="Q157" s="144"/>
      <c r="R157" s="144"/>
      <c r="S157" s="144"/>
      <c r="T157" s="144"/>
      <c r="U157" s="144"/>
      <c r="V157" s="144"/>
      <c r="W157" s="144"/>
      <c r="X157" s="144"/>
    </row>
    <row r="158" spans="1:24"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271"/>
      <c r="L158" s="232"/>
      <c r="M158" s="143"/>
      <c r="N158" s="143"/>
      <c r="O158" s="144"/>
      <c r="P158" s="144"/>
      <c r="Q158" s="144"/>
      <c r="R158" s="144"/>
      <c r="S158" s="144"/>
      <c r="T158" s="144"/>
      <c r="U158" s="144"/>
      <c r="V158" s="144"/>
      <c r="W158" s="144"/>
      <c r="X158" s="144"/>
    </row>
    <row r="159" spans="1:24" s="175" customFormat="1" ht="15" customHeight="1" thickTop="1" thickBot="1" x14ac:dyDescent="0.3">
      <c r="A159" s="152"/>
      <c r="B159" s="130"/>
      <c r="C159" s="131"/>
      <c r="D159" s="132"/>
      <c r="E159" s="132"/>
      <c r="F159" s="133"/>
      <c r="G159" s="133"/>
      <c r="H159" s="133"/>
      <c r="I159" s="133"/>
      <c r="J159" s="171"/>
      <c r="K159" s="272"/>
      <c r="L159" s="238"/>
      <c r="M159" s="143"/>
      <c r="N159" s="143"/>
      <c r="O159" s="174"/>
      <c r="P159" s="174"/>
      <c r="Q159" s="174"/>
      <c r="R159" s="174"/>
      <c r="S159" s="174"/>
      <c r="T159" s="174"/>
      <c r="U159" s="174"/>
      <c r="V159" s="174"/>
      <c r="W159" s="174"/>
      <c r="X159" s="174"/>
    </row>
    <row r="160" spans="1:24" s="145" customFormat="1" ht="15" customHeight="1" thickTop="1" thickBot="1" x14ac:dyDescent="0.3">
      <c r="A160" s="142"/>
      <c r="B160" s="437" t="s">
        <v>63</v>
      </c>
      <c r="C160" s="438"/>
      <c r="D160" s="438"/>
      <c r="E160" s="438"/>
      <c r="F160" s="438"/>
      <c r="G160" s="438"/>
      <c r="H160" s="438"/>
      <c r="I160" s="652"/>
      <c r="J160" s="163"/>
      <c r="K160" s="272"/>
      <c r="L160" s="238"/>
      <c r="M160" s="143"/>
      <c r="N160" s="143"/>
      <c r="O160" s="144"/>
      <c r="P160" s="144"/>
      <c r="Q160" s="144"/>
      <c r="R160" s="144"/>
      <c r="S160" s="144"/>
      <c r="T160" s="144"/>
      <c r="U160" s="144"/>
      <c r="V160" s="144"/>
      <c r="W160" s="144"/>
      <c r="X160" s="144"/>
    </row>
    <row r="161" spans="1:24" s="145" customFormat="1" ht="15" customHeight="1" thickTop="1" thickBot="1" x14ac:dyDescent="0.3">
      <c r="A161" s="146"/>
      <c r="B161" s="719"/>
      <c r="C161" s="720"/>
      <c r="D161" s="720"/>
      <c r="E161" s="720"/>
      <c r="F161" s="720"/>
      <c r="G161" s="720"/>
      <c r="H161" s="720"/>
      <c r="I161" s="721"/>
      <c r="J161" s="157"/>
      <c r="K161" s="272"/>
      <c r="L161" s="232"/>
      <c r="M161" s="143"/>
      <c r="N161" s="143"/>
      <c r="O161" s="144"/>
      <c r="P161" s="144"/>
      <c r="Q161" s="144"/>
      <c r="R161" s="144"/>
      <c r="S161" s="144"/>
      <c r="T161" s="144"/>
      <c r="U161" s="144"/>
      <c r="V161" s="144"/>
      <c r="W161" s="144"/>
      <c r="X161" s="144"/>
    </row>
    <row r="162" spans="1:24" s="145" customFormat="1" ht="15" customHeight="1" thickTop="1" thickBot="1" x14ac:dyDescent="0.3">
      <c r="A162" s="167"/>
      <c r="B162" s="714"/>
      <c r="C162" s="715"/>
      <c r="D162" s="715"/>
      <c r="E162" s="715"/>
      <c r="F162" s="716"/>
      <c r="G162" s="194" t="s">
        <v>64</v>
      </c>
      <c r="H162" s="303" t="s">
        <v>7</v>
      </c>
      <c r="I162" s="195" t="s">
        <v>8</v>
      </c>
      <c r="J162" s="163"/>
      <c r="K162" s="272"/>
      <c r="L162" s="232"/>
      <c r="M162" s="143"/>
      <c r="N162" s="143"/>
      <c r="O162" s="144"/>
      <c r="P162" s="144"/>
      <c r="Q162" s="144"/>
      <c r="R162" s="144"/>
      <c r="S162" s="144"/>
      <c r="T162" s="144"/>
      <c r="U162" s="144"/>
      <c r="V162" s="144"/>
      <c r="W162" s="144"/>
      <c r="X162" s="144"/>
    </row>
    <row r="163" spans="1:24"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272"/>
      <c r="L163" s="232"/>
      <c r="M163" s="143"/>
      <c r="N163" s="143"/>
      <c r="O163" s="144"/>
      <c r="P163" s="144"/>
      <c r="Q163" s="144"/>
      <c r="R163" s="144"/>
      <c r="S163" s="144"/>
      <c r="T163" s="144"/>
      <c r="U163" s="144"/>
      <c r="V163" s="144"/>
      <c r="W163" s="144"/>
      <c r="X163" s="144"/>
    </row>
    <row r="164" spans="1:24" s="145" customFormat="1" ht="15" customHeight="1" thickTop="1" thickBot="1" x14ac:dyDescent="0.3">
      <c r="A164" s="167"/>
      <c r="B164" s="713" t="s">
        <v>82</v>
      </c>
      <c r="C164" s="712"/>
      <c r="D164" s="712"/>
      <c r="E164" s="336"/>
      <c r="F164" s="135" t="s">
        <v>124</v>
      </c>
      <c r="G164" s="126">
        <f>H164</f>
        <v>0</v>
      </c>
      <c r="H164" s="126">
        <f>(H163-H158)*E164/100</f>
        <v>0</v>
      </c>
      <c r="I164" s="127"/>
      <c r="J164" s="163"/>
      <c r="K164" s="272"/>
      <c r="L164" s="232"/>
      <c r="M164" s="143"/>
      <c r="N164" s="143"/>
      <c r="O164" s="144"/>
      <c r="P164" s="144"/>
      <c r="Q164" s="144"/>
      <c r="R164" s="144"/>
      <c r="S164" s="144"/>
      <c r="T164" s="144"/>
      <c r="U164" s="144"/>
      <c r="V164" s="144"/>
      <c r="W164" s="144"/>
      <c r="X164" s="144"/>
    </row>
    <row r="165" spans="1:24" s="145" customFormat="1" ht="15" customHeight="1" thickTop="1" thickBot="1" x14ac:dyDescent="0.3">
      <c r="A165" s="167"/>
      <c r="B165" s="711" t="s">
        <v>75</v>
      </c>
      <c r="C165" s="712"/>
      <c r="D165" s="712"/>
      <c r="E165" s="337"/>
      <c r="F165" s="242" t="s">
        <v>124</v>
      </c>
      <c r="G165" s="125">
        <f>(G77-G76)*E165/100</f>
        <v>0</v>
      </c>
      <c r="H165" s="187"/>
      <c r="I165" s="121">
        <f>G165</f>
        <v>0</v>
      </c>
      <c r="J165" s="163"/>
      <c r="K165" s="272"/>
      <c r="L165" s="232"/>
      <c r="M165" s="143"/>
      <c r="N165" s="143"/>
      <c r="O165" s="144"/>
      <c r="P165" s="144"/>
      <c r="Q165" s="144"/>
      <c r="R165" s="144"/>
      <c r="S165" s="144"/>
      <c r="T165" s="144"/>
      <c r="U165" s="144"/>
      <c r="V165" s="144"/>
      <c r="W165" s="144"/>
      <c r="X165" s="144"/>
    </row>
    <row r="166" spans="1:24" s="145" customFormat="1" ht="15" customHeight="1" thickTop="1" thickBot="1" x14ac:dyDescent="0.3">
      <c r="A166" s="167"/>
      <c r="B166" s="640" t="s">
        <v>9</v>
      </c>
      <c r="C166" s="641"/>
      <c r="D166" s="641"/>
      <c r="E166" s="641"/>
      <c r="F166" s="642"/>
      <c r="G166" s="196">
        <f>G163+G164+G165</f>
        <v>0</v>
      </c>
      <c r="H166" s="196">
        <f>H163+H164</f>
        <v>0</v>
      </c>
      <c r="I166" s="197">
        <f>I163+I165</f>
        <v>0</v>
      </c>
      <c r="J166" s="163"/>
      <c r="K166" s="272"/>
      <c r="L166" s="232"/>
      <c r="M166" s="143"/>
      <c r="N166" s="143"/>
      <c r="O166" s="144"/>
      <c r="P166" s="144"/>
      <c r="Q166" s="144"/>
      <c r="R166" s="144"/>
      <c r="S166" s="144"/>
      <c r="T166" s="144"/>
      <c r="U166" s="144"/>
      <c r="V166" s="144"/>
      <c r="W166" s="144"/>
      <c r="X166" s="144"/>
    </row>
    <row r="167" spans="1:24" s="145" customFormat="1" ht="15" customHeight="1" thickTop="1" thickBot="1" x14ac:dyDescent="0.3">
      <c r="A167" s="152"/>
      <c r="B167" s="136"/>
      <c r="C167" s="137"/>
      <c r="D167" s="138"/>
      <c r="E167" s="138"/>
      <c r="F167" s="139"/>
      <c r="G167" s="139"/>
      <c r="H167" s="140"/>
      <c r="I167" s="139"/>
      <c r="J167" s="163"/>
      <c r="K167" s="272"/>
      <c r="L167" s="232"/>
      <c r="M167" s="143"/>
      <c r="N167" s="143"/>
      <c r="O167" s="144"/>
      <c r="P167" s="144"/>
      <c r="Q167" s="144"/>
      <c r="R167" s="144"/>
      <c r="S167" s="144"/>
      <c r="T167" s="144"/>
      <c r="U167" s="144"/>
      <c r="V167" s="144"/>
      <c r="W167" s="144"/>
      <c r="X167" s="144"/>
    </row>
    <row r="168" spans="1:24" s="321" customFormat="1" ht="15" customHeight="1" thickTop="1" thickBot="1" x14ac:dyDescent="0.3">
      <c r="A168" s="142"/>
      <c r="B168" s="437" t="s">
        <v>160</v>
      </c>
      <c r="C168" s="438"/>
      <c r="D168" s="438"/>
      <c r="E168" s="438"/>
      <c r="F168" s="438"/>
      <c r="G168" s="438"/>
      <c r="H168" s="438"/>
      <c r="I168" s="652"/>
      <c r="J168" s="163"/>
      <c r="K168" s="272"/>
      <c r="L168" s="232"/>
      <c r="M168" s="143"/>
      <c r="N168" s="143"/>
      <c r="O168" s="144"/>
      <c r="P168" s="144"/>
      <c r="Q168" s="144"/>
      <c r="R168" s="144"/>
      <c r="S168" s="144"/>
      <c r="T168" s="144"/>
      <c r="U168" s="144"/>
      <c r="V168" s="144"/>
      <c r="W168" s="144"/>
      <c r="X168" s="144"/>
    </row>
    <row r="169" spans="1:24" s="145" customFormat="1" ht="15" customHeight="1" thickTop="1" thickBot="1" x14ac:dyDescent="0.3">
      <c r="A169" s="146"/>
      <c r="B169" s="141"/>
      <c r="C169" s="137"/>
      <c r="D169" s="138"/>
      <c r="E169" s="138"/>
      <c r="F169" s="139"/>
      <c r="G169" s="139"/>
      <c r="H169" s="139"/>
      <c r="I169" s="139"/>
      <c r="J169" s="163"/>
      <c r="K169" s="272"/>
      <c r="L169" s="232"/>
      <c r="M169" s="143"/>
      <c r="N169" s="143"/>
      <c r="O169" s="144"/>
      <c r="P169" s="144"/>
      <c r="Q169" s="144"/>
      <c r="R169" s="144"/>
      <c r="S169" s="144"/>
      <c r="T169" s="144"/>
      <c r="U169" s="144"/>
      <c r="V169" s="144"/>
      <c r="W169" s="144"/>
      <c r="X169" s="144"/>
    </row>
    <row r="170" spans="1:24" s="145" customFormat="1" ht="15" customHeight="1" thickTop="1" thickBot="1" x14ac:dyDescent="0.3">
      <c r="A170" s="177"/>
      <c r="B170" s="648" t="s">
        <v>65</v>
      </c>
      <c r="C170" s="649"/>
      <c r="D170" s="646" t="s">
        <v>66</v>
      </c>
      <c r="E170" s="647"/>
      <c r="F170" s="647"/>
      <c r="G170" s="647"/>
      <c r="H170" s="115" t="s">
        <v>67</v>
      </c>
      <c r="I170" s="198" t="s">
        <v>44</v>
      </c>
      <c r="J170" s="163"/>
      <c r="K170" s="272"/>
      <c r="L170" s="232"/>
      <c r="M170" s="143"/>
      <c r="N170" s="143"/>
      <c r="O170" s="144"/>
      <c r="P170" s="144"/>
      <c r="Q170" s="144"/>
      <c r="R170" s="144"/>
      <c r="S170" s="144"/>
      <c r="T170" s="144"/>
      <c r="U170" s="144"/>
      <c r="V170" s="144"/>
      <c r="W170" s="144"/>
      <c r="X170" s="144"/>
    </row>
    <row r="171" spans="1:24" s="145" customFormat="1" ht="15" customHeight="1" thickTop="1" thickBot="1" x14ac:dyDescent="0.3">
      <c r="A171" s="167"/>
      <c r="B171" s="199">
        <v>1</v>
      </c>
      <c r="C171" s="122" t="s">
        <v>46</v>
      </c>
      <c r="D171" s="632" t="s">
        <v>46</v>
      </c>
      <c r="E171" s="633"/>
      <c r="F171" s="633"/>
      <c r="G171" s="633"/>
      <c r="H171" s="335"/>
      <c r="I171" s="338"/>
      <c r="J171" s="163"/>
      <c r="K171" s="272"/>
      <c r="L171" s="232"/>
      <c r="M171" s="143"/>
      <c r="N171" s="143"/>
      <c r="O171" s="144"/>
      <c r="P171" s="144"/>
      <c r="Q171" s="144"/>
      <c r="R171" s="144"/>
      <c r="S171" s="144"/>
      <c r="T171" s="144"/>
      <c r="U171" s="144"/>
      <c r="V171" s="144"/>
      <c r="W171" s="144"/>
      <c r="X171" s="144"/>
    </row>
    <row r="172" spans="1:24" s="145" customFormat="1" ht="15" customHeight="1" thickTop="1" thickBot="1" x14ac:dyDescent="0.3">
      <c r="A172" s="167"/>
      <c r="B172" s="199">
        <v>2</v>
      </c>
      <c r="C172" s="122" t="s">
        <v>46</v>
      </c>
      <c r="D172" s="632" t="s">
        <v>46</v>
      </c>
      <c r="E172" s="633"/>
      <c r="F172" s="633"/>
      <c r="G172" s="633"/>
      <c r="H172" s="335"/>
      <c r="I172" s="338"/>
      <c r="J172" s="163"/>
      <c r="K172" s="272"/>
      <c r="L172" s="232"/>
      <c r="M172" s="143"/>
      <c r="N172" s="143"/>
      <c r="O172" s="144"/>
      <c r="P172" s="144"/>
      <c r="Q172" s="144"/>
      <c r="R172" s="144"/>
      <c r="S172" s="144"/>
      <c r="T172" s="144"/>
      <c r="U172" s="144"/>
      <c r="V172" s="144"/>
      <c r="W172" s="144"/>
      <c r="X172" s="144"/>
    </row>
    <row r="173" spans="1:24" s="145" customFormat="1" ht="15" customHeight="1" thickTop="1" thickBot="1" x14ac:dyDescent="0.3">
      <c r="A173" s="167"/>
      <c r="B173" s="199">
        <v>3</v>
      </c>
      <c r="C173" s="122" t="s">
        <v>46</v>
      </c>
      <c r="D173" s="632" t="s">
        <v>46</v>
      </c>
      <c r="E173" s="632"/>
      <c r="F173" s="632"/>
      <c r="G173" s="632"/>
      <c r="H173" s="335"/>
      <c r="I173" s="338"/>
      <c r="J173" s="163"/>
      <c r="K173" s="272"/>
      <c r="L173" s="232"/>
      <c r="M173" s="143"/>
      <c r="N173" s="143"/>
      <c r="O173" s="144"/>
      <c r="P173" s="144"/>
      <c r="Q173" s="144"/>
      <c r="R173" s="144"/>
      <c r="S173" s="144"/>
      <c r="T173" s="144"/>
      <c r="U173" s="144"/>
      <c r="V173" s="144"/>
      <c r="W173" s="144"/>
      <c r="X173" s="144"/>
    </row>
    <row r="174" spans="1:24" s="145" customFormat="1" ht="15" customHeight="1" thickTop="1" thickBot="1" x14ac:dyDescent="0.3">
      <c r="A174" s="167"/>
      <c r="B174" s="199">
        <v>4</v>
      </c>
      <c r="C174" s="122" t="s">
        <v>46</v>
      </c>
      <c r="D174" s="632" t="s">
        <v>46</v>
      </c>
      <c r="E174" s="632"/>
      <c r="F174" s="632"/>
      <c r="G174" s="632"/>
      <c r="H174" s="335" t="s">
        <v>46</v>
      </c>
      <c r="I174" s="338" t="s">
        <v>46</v>
      </c>
      <c r="J174" s="163"/>
      <c r="K174" s="272"/>
      <c r="L174" s="232"/>
      <c r="M174" s="143"/>
      <c r="N174" s="143"/>
      <c r="O174" s="144"/>
      <c r="P174" s="144"/>
      <c r="Q174" s="144"/>
      <c r="R174" s="144"/>
      <c r="S174" s="144"/>
      <c r="T174" s="144"/>
      <c r="U174" s="144"/>
      <c r="V174" s="144"/>
      <c r="W174" s="144"/>
      <c r="X174" s="144"/>
    </row>
    <row r="175" spans="1:24" s="145" customFormat="1" ht="15" customHeight="1" thickTop="1" thickBot="1" x14ac:dyDescent="0.3">
      <c r="A175" s="167"/>
      <c r="B175" s="199">
        <v>5</v>
      </c>
      <c r="C175" s="122" t="s">
        <v>46</v>
      </c>
      <c r="D175" s="632" t="s">
        <v>46</v>
      </c>
      <c r="E175" s="632"/>
      <c r="F175" s="632"/>
      <c r="G175" s="632"/>
      <c r="H175" s="335" t="s">
        <v>46</v>
      </c>
      <c r="I175" s="338" t="s">
        <v>46</v>
      </c>
      <c r="J175" s="163"/>
      <c r="K175" s="272"/>
      <c r="L175" s="232"/>
      <c r="M175" s="143"/>
      <c r="N175" s="143"/>
      <c r="O175" s="144"/>
      <c r="P175" s="144"/>
      <c r="Q175" s="144"/>
      <c r="R175" s="144"/>
      <c r="S175" s="144"/>
      <c r="T175" s="144"/>
      <c r="U175" s="144"/>
      <c r="V175" s="144"/>
      <c r="W175" s="144"/>
      <c r="X175" s="144"/>
    </row>
    <row r="176" spans="1:24" s="145" customFormat="1" ht="15" customHeight="1" thickTop="1" thickBot="1" x14ac:dyDescent="0.3">
      <c r="A176" s="167"/>
      <c r="B176" s="199">
        <v>6</v>
      </c>
      <c r="C176" s="122" t="s">
        <v>46</v>
      </c>
      <c r="D176" s="632"/>
      <c r="E176" s="633"/>
      <c r="F176" s="633"/>
      <c r="G176" s="633"/>
      <c r="H176" s="335" t="s">
        <v>46</v>
      </c>
      <c r="I176" s="338" t="s">
        <v>46</v>
      </c>
      <c r="J176" s="163"/>
      <c r="K176" s="272"/>
      <c r="L176" s="232"/>
      <c r="M176" s="143"/>
      <c r="N176" s="143"/>
      <c r="O176" s="144"/>
      <c r="P176" s="144"/>
      <c r="Q176" s="144"/>
      <c r="R176" s="144"/>
      <c r="S176" s="144"/>
      <c r="T176" s="144"/>
      <c r="U176" s="144"/>
      <c r="V176" s="144"/>
      <c r="W176" s="144"/>
      <c r="X176" s="144"/>
    </row>
    <row r="177" spans="1:24" s="145" customFormat="1" ht="15" customHeight="1" thickTop="1" thickBot="1" x14ac:dyDescent="0.3">
      <c r="A177" s="167"/>
      <c r="B177" s="199">
        <v>7</v>
      </c>
      <c r="C177" s="122" t="s">
        <v>46</v>
      </c>
      <c r="D177" s="632" t="s">
        <v>46</v>
      </c>
      <c r="E177" s="633"/>
      <c r="F177" s="633"/>
      <c r="G177" s="633"/>
      <c r="H177" s="335" t="s">
        <v>46</v>
      </c>
      <c r="I177" s="338" t="s">
        <v>46</v>
      </c>
      <c r="J177" s="163"/>
      <c r="K177" s="271"/>
      <c r="L177" s="232"/>
      <c r="M177" s="143"/>
      <c r="N177" s="143"/>
      <c r="O177" s="144"/>
      <c r="P177" s="144"/>
      <c r="Q177" s="144"/>
      <c r="R177" s="144"/>
      <c r="S177" s="144"/>
      <c r="T177" s="144"/>
      <c r="U177" s="144"/>
      <c r="V177" s="144"/>
      <c r="W177" s="144"/>
      <c r="X177" s="144"/>
    </row>
    <row r="178" spans="1:24" s="145" customFormat="1" ht="15" customHeight="1" thickTop="1" thickBot="1" x14ac:dyDescent="0.3">
      <c r="A178" s="167"/>
      <c r="B178" s="199">
        <v>8</v>
      </c>
      <c r="C178" s="122" t="s">
        <v>46</v>
      </c>
      <c r="D178" s="632" t="s">
        <v>46</v>
      </c>
      <c r="E178" s="633"/>
      <c r="F178" s="633"/>
      <c r="G178" s="633"/>
      <c r="H178" s="335" t="s">
        <v>46</v>
      </c>
      <c r="I178" s="338" t="s">
        <v>46</v>
      </c>
      <c r="J178" s="163"/>
      <c r="K178" s="272"/>
      <c r="L178" s="202"/>
      <c r="M178" s="143"/>
      <c r="N178" s="143"/>
      <c r="O178" s="144"/>
      <c r="P178" s="144"/>
      <c r="Q178" s="144"/>
      <c r="R178" s="144"/>
      <c r="S178" s="144"/>
      <c r="T178" s="144"/>
      <c r="U178" s="144"/>
      <c r="V178" s="144"/>
      <c r="W178" s="144"/>
      <c r="X178" s="144"/>
    </row>
    <row r="179" spans="1:24" s="145" customFormat="1" ht="15" customHeight="1" thickTop="1" thickBot="1" x14ac:dyDescent="0.3">
      <c r="A179" s="167"/>
      <c r="B179" s="640" t="s">
        <v>68</v>
      </c>
      <c r="C179" s="641"/>
      <c r="D179" s="641"/>
      <c r="E179" s="641"/>
      <c r="F179" s="641"/>
      <c r="G179" s="642"/>
      <c r="H179" s="169">
        <f t="shared" ref="H179:I179" si="16">SUM(H171:H178)</f>
        <v>0</v>
      </c>
      <c r="I179" s="200">
        <f t="shared" si="16"/>
        <v>0</v>
      </c>
      <c r="J179" s="163"/>
      <c r="K179" s="271"/>
      <c r="L179" s="202"/>
      <c r="M179" s="143"/>
      <c r="N179" s="143"/>
      <c r="O179" s="144"/>
      <c r="P179" s="144"/>
      <c r="Q179" s="144"/>
      <c r="R179" s="144"/>
      <c r="S179" s="144"/>
      <c r="T179" s="144"/>
      <c r="U179" s="144"/>
      <c r="V179" s="144"/>
      <c r="W179" s="144"/>
      <c r="X179" s="144"/>
    </row>
    <row r="180" spans="1:24" s="145" customFormat="1" ht="15" customHeight="1" thickTop="1" thickBot="1" x14ac:dyDescent="0.3">
      <c r="A180" s="152"/>
      <c r="B180" s="141"/>
      <c r="C180" s="139"/>
      <c r="D180" s="139"/>
      <c r="E180" s="139"/>
      <c r="F180" s="139"/>
      <c r="G180" s="139"/>
      <c r="H180" s="139"/>
      <c r="I180" s="139"/>
      <c r="J180" s="157"/>
      <c r="K180" s="272"/>
      <c r="L180" s="202"/>
      <c r="M180" s="143"/>
      <c r="N180" s="143"/>
      <c r="O180" s="144"/>
      <c r="P180" s="144"/>
      <c r="Q180" s="144"/>
      <c r="R180" s="144"/>
      <c r="S180" s="144"/>
      <c r="T180" s="144"/>
      <c r="U180" s="144"/>
      <c r="V180" s="144"/>
      <c r="W180" s="144"/>
      <c r="X180" s="144"/>
    </row>
    <row r="181" spans="1:24" s="145" customFormat="1" ht="15" customHeight="1" thickTop="1" thickBot="1" x14ac:dyDescent="0.3">
      <c r="A181" s="142"/>
      <c r="B181" s="437" t="s">
        <v>69</v>
      </c>
      <c r="C181" s="438"/>
      <c r="D181" s="438"/>
      <c r="E181" s="438"/>
      <c r="F181" s="438"/>
      <c r="G181" s="438"/>
      <c r="H181" s="438"/>
      <c r="I181" s="652"/>
      <c r="J181" s="163"/>
      <c r="K181" s="272"/>
      <c r="L181" s="202"/>
      <c r="M181" s="143"/>
      <c r="N181" s="143"/>
      <c r="O181" s="144"/>
      <c r="P181" s="144"/>
      <c r="Q181" s="144"/>
      <c r="R181" s="144"/>
      <c r="S181" s="144"/>
      <c r="T181" s="144"/>
      <c r="U181" s="144"/>
      <c r="V181" s="144"/>
      <c r="W181" s="144"/>
      <c r="X181" s="144"/>
    </row>
    <row r="182" spans="1:24" s="145" customFormat="1" ht="15" customHeight="1" thickTop="1" thickBot="1" x14ac:dyDescent="0.3">
      <c r="A182" s="146"/>
      <c r="B182" s="150"/>
      <c r="C182" s="150"/>
      <c r="D182" s="150"/>
      <c r="E182" s="150"/>
      <c r="F182" s="150"/>
      <c r="G182" s="150"/>
      <c r="H182" s="150"/>
      <c r="I182" s="150"/>
      <c r="J182" s="157"/>
      <c r="K182" s="272"/>
      <c r="L182" s="202"/>
      <c r="M182" s="143"/>
      <c r="N182" s="143"/>
      <c r="O182" s="144"/>
      <c r="P182" s="144"/>
      <c r="Q182" s="144"/>
      <c r="R182" s="144"/>
      <c r="S182" s="144"/>
      <c r="T182" s="144"/>
      <c r="U182" s="144"/>
      <c r="V182" s="144"/>
      <c r="W182" s="144"/>
      <c r="X182" s="144"/>
    </row>
    <row r="183" spans="1:24" s="145" customFormat="1" ht="15" customHeight="1" thickTop="1" thickBot="1" x14ac:dyDescent="0.3">
      <c r="A183" s="179"/>
      <c r="B183" s="439"/>
      <c r="C183" s="440"/>
      <c r="D183" s="440"/>
      <c r="E183" s="440"/>
      <c r="F183" s="440"/>
      <c r="G183" s="440"/>
      <c r="H183" s="440"/>
      <c r="I183" s="441"/>
      <c r="J183" s="163"/>
      <c r="K183" s="272"/>
      <c r="L183" s="202"/>
      <c r="M183" s="143"/>
      <c r="N183" s="143"/>
      <c r="O183" s="144"/>
      <c r="P183" s="144"/>
      <c r="Q183" s="144"/>
      <c r="R183" s="144"/>
      <c r="S183" s="144"/>
      <c r="T183" s="144"/>
      <c r="U183" s="144"/>
      <c r="V183" s="144"/>
      <c r="W183" s="144"/>
      <c r="X183" s="144"/>
    </row>
    <row r="184" spans="1:24" s="145" customFormat="1" ht="15" customHeight="1" thickTop="1" thickBot="1" x14ac:dyDescent="0.3">
      <c r="A184" s="179"/>
      <c r="B184" s="669"/>
      <c r="C184" s="670"/>
      <c r="D184" s="670"/>
      <c r="E184" s="670"/>
      <c r="F184" s="670"/>
      <c r="G184" s="670"/>
      <c r="H184" s="670"/>
      <c r="I184" s="671"/>
      <c r="J184" s="163"/>
      <c r="K184" s="272"/>
      <c r="L184" s="202"/>
      <c r="M184" s="143"/>
      <c r="N184" s="143"/>
      <c r="O184" s="144"/>
      <c r="P184" s="144"/>
      <c r="Q184" s="144"/>
      <c r="R184" s="144"/>
      <c r="S184" s="144"/>
      <c r="T184" s="144"/>
      <c r="U184" s="144"/>
      <c r="V184" s="144"/>
      <c r="W184" s="144"/>
      <c r="X184" s="144"/>
    </row>
    <row r="185" spans="1:24" s="145" customFormat="1" ht="15" customHeight="1" thickTop="1" thickBot="1" x14ac:dyDescent="0.3">
      <c r="A185" s="179"/>
      <c r="B185" s="669"/>
      <c r="C185" s="670"/>
      <c r="D185" s="670"/>
      <c r="E185" s="670"/>
      <c r="F185" s="670"/>
      <c r="G185" s="670"/>
      <c r="H185" s="670"/>
      <c r="I185" s="671"/>
      <c r="J185" s="163"/>
      <c r="K185" s="272"/>
      <c r="L185" s="202"/>
      <c r="M185" s="143"/>
      <c r="N185" s="143"/>
      <c r="O185" s="144"/>
      <c r="P185" s="144"/>
      <c r="Q185" s="144"/>
      <c r="R185" s="144"/>
      <c r="S185" s="144"/>
      <c r="T185" s="144"/>
      <c r="U185" s="144"/>
      <c r="V185" s="144"/>
      <c r="W185" s="144"/>
      <c r="X185" s="144"/>
    </row>
    <row r="186" spans="1:24" s="145" customFormat="1" ht="15" customHeight="1" thickTop="1" thickBot="1" x14ac:dyDescent="0.3">
      <c r="A186" s="179"/>
      <c r="B186" s="669"/>
      <c r="C186" s="670"/>
      <c r="D186" s="670"/>
      <c r="E186" s="670"/>
      <c r="F186" s="670"/>
      <c r="G186" s="670"/>
      <c r="H186" s="670"/>
      <c r="I186" s="671"/>
      <c r="J186" s="163"/>
      <c r="K186" s="272"/>
      <c r="L186" s="239"/>
      <c r="M186" s="143"/>
      <c r="N186" s="143"/>
      <c r="O186" s="144"/>
      <c r="P186" s="144"/>
      <c r="Q186" s="144"/>
      <c r="R186" s="144"/>
      <c r="S186" s="144"/>
      <c r="T186" s="144"/>
      <c r="U186" s="144"/>
      <c r="V186" s="144"/>
      <c r="W186" s="144"/>
      <c r="X186" s="144"/>
    </row>
    <row r="187" spans="1:24" s="145" customFormat="1" ht="15" customHeight="1" thickTop="1" thickBot="1" x14ac:dyDescent="0.3">
      <c r="A187" s="179"/>
      <c r="B187" s="669"/>
      <c r="C187" s="670"/>
      <c r="D187" s="670"/>
      <c r="E187" s="670"/>
      <c r="F187" s="670"/>
      <c r="G187" s="670"/>
      <c r="H187" s="670"/>
      <c r="I187" s="671"/>
      <c r="J187" s="163"/>
      <c r="K187" s="275"/>
      <c r="L187" s="239"/>
      <c r="M187" s="143"/>
      <c r="N187" s="143"/>
      <c r="O187" s="144"/>
      <c r="P187" s="144"/>
      <c r="Q187" s="144"/>
      <c r="R187" s="144"/>
      <c r="S187" s="144"/>
      <c r="T187" s="144"/>
      <c r="U187" s="144"/>
      <c r="V187" s="144"/>
      <c r="W187" s="144"/>
      <c r="X187" s="144"/>
    </row>
    <row r="188" spans="1:24" s="145" customFormat="1" ht="15" customHeight="1" thickTop="1" thickBot="1" x14ac:dyDescent="0.3">
      <c r="A188" s="179"/>
      <c r="B188" s="669"/>
      <c r="C188" s="670"/>
      <c r="D188" s="670"/>
      <c r="E188" s="670"/>
      <c r="F188" s="670"/>
      <c r="G188" s="670"/>
      <c r="H188" s="670"/>
      <c r="I188" s="671"/>
      <c r="J188" s="163"/>
      <c r="K188" s="275"/>
      <c r="L188" s="239"/>
      <c r="M188" s="25"/>
      <c r="N188" s="25"/>
      <c r="O188" s="144"/>
      <c r="P188" s="144"/>
      <c r="Q188" s="144"/>
      <c r="R188" s="144"/>
      <c r="S188" s="144"/>
      <c r="T188" s="144"/>
      <c r="U188" s="144"/>
      <c r="V188" s="144"/>
      <c r="W188" s="144"/>
      <c r="X188" s="144"/>
    </row>
    <row r="189" spans="1:24" s="145" customFormat="1" ht="15" customHeight="1" thickTop="1" thickBot="1" x14ac:dyDescent="0.3">
      <c r="A189" s="179"/>
      <c r="B189" s="672"/>
      <c r="C189" s="673"/>
      <c r="D189" s="673"/>
      <c r="E189" s="673"/>
      <c r="F189" s="673"/>
      <c r="G189" s="673"/>
      <c r="H189" s="673"/>
      <c r="I189" s="674"/>
      <c r="J189" s="163"/>
      <c r="K189" s="275"/>
      <c r="L189" s="212"/>
      <c r="M189" s="25"/>
      <c r="N189" s="25"/>
      <c r="O189" s="144"/>
      <c r="P189" s="144"/>
      <c r="Q189" s="144"/>
      <c r="R189" s="144"/>
      <c r="S189" s="144"/>
      <c r="T189" s="144"/>
      <c r="U189" s="144"/>
      <c r="V189" s="144"/>
      <c r="W189" s="144"/>
      <c r="X189" s="144"/>
    </row>
    <row r="190" spans="1:24" ht="25.05" customHeight="1" thickTop="1" thickBot="1" x14ac:dyDescent="0.25">
      <c r="A190" s="188"/>
      <c r="B190" s="628" t="s">
        <v>70</v>
      </c>
      <c r="C190" s="629"/>
      <c r="D190" s="629"/>
      <c r="E190" s="629"/>
      <c r="F190" s="629"/>
      <c r="G190" s="629"/>
      <c r="H190" s="629"/>
      <c r="I190" s="629"/>
      <c r="J190" s="189"/>
      <c r="K190" s="275"/>
      <c r="M190" s="25"/>
      <c r="N190" s="25"/>
      <c r="O190" s="63"/>
      <c r="P190" s="63"/>
      <c r="Q190" s="63"/>
      <c r="R190" s="63"/>
      <c r="S190" s="63"/>
      <c r="T190" s="63"/>
      <c r="U190" s="63"/>
      <c r="V190" s="63"/>
      <c r="W190" s="63"/>
      <c r="X190" s="63"/>
    </row>
    <row r="191" spans="1:24" ht="25.05" customHeight="1" thickTop="1" thickBot="1" x14ac:dyDescent="0.25">
      <c r="A191" s="188"/>
      <c r="B191" s="630"/>
      <c r="C191" s="631"/>
      <c r="D191" s="631"/>
      <c r="E191" s="631"/>
      <c r="F191" s="631"/>
      <c r="G191" s="631"/>
      <c r="H191" s="631"/>
      <c r="I191" s="631"/>
      <c r="J191" s="189"/>
      <c r="K191" s="275"/>
      <c r="M191" s="63"/>
      <c r="N191" s="63"/>
      <c r="O191" s="63"/>
      <c r="P191" s="63"/>
      <c r="Q191" s="63"/>
      <c r="R191" s="63"/>
      <c r="S191" s="63"/>
      <c r="T191" s="63"/>
      <c r="U191" s="63"/>
      <c r="V191" s="63"/>
      <c r="W191" s="63"/>
      <c r="X191" s="63"/>
    </row>
    <row r="192" spans="1:24" ht="25.05" customHeight="1" thickTop="1" thickBot="1" x14ac:dyDescent="0.25">
      <c r="A192" s="191"/>
      <c r="B192" s="630"/>
      <c r="C192" s="629"/>
      <c r="D192" s="629"/>
      <c r="E192" s="629"/>
      <c r="F192" s="629"/>
      <c r="G192" s="629"/>
      <c r="H192" s="629"/>
      <c r="I192" s="629"/>
      <c r="J192" s="189"/>
      <c r="K192" s="275"/>
      <c r="M192" s="63"/>
      <c r="N192" s="63"/>
      <c r="O192" s="63"/>
      <c r="P192" s="63"/>
      <c r="Q192" s="63"/>
      <c r="R192" s="63"/>
      <c r="S192" s="63"/>
      <c r="T192" s="63"/>
      <c r="U192" s="63"/>
      <c r="V192" s="63"/>
      <c r="W192" s="63"/>
      <c r="X192" s="63"/>
    </row>
    <row r="193" spans="1:24" ht="30.75" customHeight="1" thickTop="1" thickBot="1" x14ac:dyDescent="0.25">
      <c r="A193" s="142"/>
      <c r="B193" s="437" t="s">
        <v>156</v>
      </c>
      <c r="C193" s="438"/>
      <c r="D193" s="438"/>
      <c r="E193" s="438"/>
      <c r="F193" s="438"/>
      <c r="G193" s="438"/>
      <c r="H193" s="438"/>
      <c r="I193" s="652"/>
      <c r="J193" s="163"/>
      <c r="K193" s="275"/>
      <c r="M193" s="63"/>
      <c r="N193" s="63"/>
      <c r="O193" s="63"/>
      <c r="P193" s="63"/>
      <c r="Q193" s="63"/>
      <c r="R193" s="63"/>
      <c r="S193" s="63"/>
      <c r="T193" s="63"/>
      <c r="U193" s="63"/>
      <c r="V193" s="63"/>
      <c r="W193" s="63"/>
      <c r="X193" s="63"/>
    </row>
    <row r="194" spans="1:24" ht="12" customHeight="1" thickTop="1" thickBot="1" x14ac:dyDescent="0.25">
      <c r="A194" s="152"/>
      <c r="B194" s="152"/>
      <c r="C194" s="159"/>
      <c r="D194" s="159"/>
      <c r="E194" s="306"/>
      <c r="F194" s="152"/>
      <c r="G194" s="152"/>
      <c r="H194" s="152"/>
      <c r="I194" s="152"/>
      <c r="J194" s="152"/>
      <c r="K194" s="275"/>
      <c r="M194" s="63"/>
      <c r="N194" s="63"/>
      <c r="O194" s="63"/>
      <c r="P194" s="63"/>
      <c r="Q194" s="63"/>
      <c r="R194" s="63"/>
      <c r="S194" s="63"/>
      <c r="T194" s="63"/>
      <c r="U194" s="63"/>
      <c r="V194" s="63"/>
      <c r="W194" s="63"/>
      <c r="X194" s="63"/>
    </row>
    <row r="195" spans="1:24" ht="13.5" customHeight="1" thickTop="1" thickBot="1" x14ac:dyDescent="0.25">
      <c r="A195" s="152"/>
      <c r="B195" s="307"/>
      <c r="C195" s="458" t="s">
        <v>123</v>
      </c>
      <c r="D195" s="460"/>
      <c r="E195" s="308"/>
      <c r="F195" s="653" t="s">
        <v>146</v>
      </c>
      <c r="G195" s="654"/>
      <c r="H195" s="654"/>
      <c r="I195" s="655"/>
      <c r="J195" s="152"/>
      <c r="K195" s="275"/>
      <c r="M195" s="63"/>
      <c r="N195" s="63"/>
      <c r="O195" s="63"/>
      <c r="P195" s="63"/>
      <c r="Q195" s="63"/>
      <c r="R195" s="63"/>
      <c r="S195" s="63"/>
      <c r="T195" s="63"/>
      <c r="U195" s="63"/>
      <c r="V195" s="63"/>
      <c r="W195" s="63"/>
      <c r="X195" s="63"/>
    </row>
    <row r="196" spans="1:24" ht="13.2" thickTop="1" thickBot="1" x14ac:dyDescent="0.25">
      <c r="A196" s="152"/>
      <c r="B196" s="307"/>
      <c r="C196" s="309" t="s">
        <v>3</v>
      </c>
      <c r="D196" s="310" t="s">
        <v>2</v>
      </c>
      <c r="E196" s="308"/>
      <c r="F196" s="656" t="s">
        <v>3</v>
      </c>
      <c r="G196" s="657"/>
      <c r="H196" s="658" t="s">
        <v>2</v>
      </c>
      <c r="I196" s="659"/>
      <c r="J196" s="152"/>
      <c r="K196" s="275"/>
      <c r="M196" s="63"/>
      <c r="N196" s="63"/>
      <c r="O196" s="63"/>
      <c r="P196" s="63"/>
      <c r="Q196" s="63"/>
      <c r="R196" s="63"/>
      <c r="S196" s="63"/>
      <c r="T196" s="63"/>
      <c r="U196" s="63"/>
      <c r="V196" s="63"/>
      <c r="W196" s="63"/>
      <c r="X196" s="63"/>
    </row>
    <row r="197" spans="1:24" ht="21" customHeight="1" thickTop="1" thickBot="1" x14ac:dyDescent="0.25">
      <c r="A197" s="152"/>
      <c r="B197" s="311"/>
      <c r="C197" s="316" t="str">
        <f>IF(D$24="","",$D$24)</f>
        <v/>
      </c>
      <c r="D197" s="317" t="str">
        <f>IF(D$23="","",$D$23)</f>
        <v/>
      </c>
      <c r="E197" s="308"/>
      <c r="F197" s="660" t="str">
        <f>IF(D$16="","",D$16)</f>
        <v/>
      </c>
      <c r="G197" s="661"/>
      <c r="H197" s="662" t="str">
        <f>IF(D$15="","",D$15)</f>
        <v/>
      </c>
      <c r="I197" s="663"/>
      <c r="J197" s="312"/>
      <c r="K197" s="275"/>
      <c r="M197" s="63"/>
      <c r="N197" s="63"/>
      <c r="O197" s="63"/>
      <c r="P197" s="63"/>
      <c r="Q197" s="63"/>
      <c r="R197" s="63"/>
      <c r="S197" s="63"/>
      <c r="T197" s="63"/>
      <c r="U197" s="63"/>
      <c r="V197" s="63"/>
      <c r="W197" s="63"/>
      <c r="X197" s="63"/>
    </row>
    <row r="198" spans="1:24" ht="13.2" thickTop="1" thickBot="1" x14ac:dyDescent="0.25">
      <c r="A198" s="152"/>
      <c r="B198" s="152"/>
      <c r="C198" s="318"/>
      <c r="D198" s="141"/>
      <c r="E198" s="313"/>
      <c r="F198" s="461" t="s">
        <v>34</v>
      </c>
      <c r="G198" s="462"/>
      <c r="H198" s="462"/>
      <c r="I198" s="465"/>
      <c r="J198" s="312"/>
      <c r="K198" s="275"/>
      <c r="M198" s="63"/>
      <c r="N198" s="63"/>
      <c r="O198" s="63"/>
      <c r="P198" s="63"/>
      <c r="Q198" s="63"/>
      <c r="R198" s="63"/>
      <c r="S198" s="63"/>
      <c r="T198" s="63"/>
      <c r="U198" s="63"/>
      <c r="V198" s="63"/>
      <c r="W198" s="63"/>
      <c r="X198" s="63"/>
    </row>
    <row r="199" spans="1:24" ht="13.2" thickTop="1" thickBot="1" x14ac:dyDescent="0.25">
      <c r="A199" s="152"/>
      <c r="B199" s="307"/>
      <c r="C199" s="458" t="s">
        <v>33</v>
      </c>
      <c r="D199" s="460"/>
      <c r="E199" s="314"/>
      <c r="F199" s="470" t="str">
        <f>IF(D$17="","",D$17)</f>
        <v/>
      </c>
      <c r="G199" s="471"/>
      <c r="H199" s="471"/>
      <c r="I199" s="473"/>
      <c r="J199" s="312"/>
      <c r="K199" s="275"/>
      <c r="M199" s="63"/>
      <c r="N199" s="63"/>
      <c r="O199" s="63"/>
      <c r="P199" s="63"/>
      <c r="Q199" s="63"/>
      <c r="R199" s="63"/>
      <c r="S199" s="63"/>
      <c r="T199" s="63"/>
      <c r="U199" s="63"/>
      <c r="V199" s="63"/>
      <c r="W199" s="63"/>
      <c r="X199" s="63"/>
    </row>
    <row r="200" spans="1:24" ht="13.2" thickTop="1" thickBot="1" x14ac:dyDescent="0.3">
      <c r="A200" s="152"/>
      <c r="B200" s="307"/>
      <c r="C200" s="650"/>
      <c r="D200" s="651"/>
      <c r="E200" s="314"/>
      <c r="F200" s="141"/>
      <c r="G200" s="141"/>
      <c r="H200" s="141"/>
      <c r="I200" s="141"/>
      <c r="J200" s="312"/>
      <c r="K200" s="275"/>
      <c r="M200" s="63"/>
      <c r="N200" s="63"/>
      <c r="O200" s="63"/>
      <c r="P200" s="63"/>
      <c r="Q200" s="63"/>
      <c r="R200" s="63"/>
      <c r="S200" s="63"/>
      <c r="T200" s="63"/>
      <c r="U200" s="63"/>
      <c r="V200" s="63"/>
      <c r="W200" s="63"/>
      <c r="X200" s="63"/>
    </row>
    <row r="201" spans="1:24" ht="13.5" customHeight="1" thickTop="1" thickBot="1" x14ac:dyDescent="0.3">
      <c r="A201" s="152"/>
      <c r="B201" s="307"/>
      <c r="C201" s="664"/>
      <c r="D201" s="665"/>
      <c r="E201" s="314"/>
      <c r="F201" s="666" t="s">
        <v>145</v>
      </c>
      <c r="G201" s="666"/>
      <c r="H201" s="666"/>
      <c r="I201" s="666"/>
      <c r="J201" s="152"/>
      <c r="K201" s="275"/>
      <c r="M201" s="63"/>
      <c r="N201" s="63"/>
      <c r="O201" s="63"/>
      <c r="P201" s="63"/>
      <c r="Q201" s="63"/>
      <c r="R201" s="63"/>
      <c r="S201" s="63"/>
      <c r="T201" s="63"/>
      <c r="U201" s="63"/>
      <c r="V201" s="63"/>
      <c r="W201" s="63"/>
      <c r="X201" s="63"/>
    </row>
    <row r="202" spans="1:24" ht="13.2" thickTop="1" thickBot="1" x14ac:dyDescent="0.3">
      <c r="A202" s="152"/>
      <c r="B202" s="307"/>
      <c r="C202" s="664"/>
      <c r="D202" s="665"/>
      <c r="E202" s="308"/>
      <c r="F202" s="482"/>
      <c r="G202" s="483"/>
      <c r="H202" s="483"/>
      <c r="I202" s="484"/>
      <c r="J202" s="152"/>
      <c r="K202" s="275"/>
      <c r="M202" s="63"/>
      <c r="N202" s="63"/>
      <c r="O202" s="63"/>
      <c r="P202" s="63"/>
      <c r="Q202" s="63"/>
      <c r="R202" s="63"/>
      <c r="S202" s="63"/>
      <c r="T202" s="63"/>
      <c r="U202" s="63"/>
      <c r="V202" s="63"/>
      <c r="W202" s="63"/>
      <c r="X202" s="63"/>
    </row>
    <row r="203" spans="1:24" ht="13.2" thickTop="1" thickBot="1" x14ac:dyDescent="0.3">
      <c r="A203" s="152"/>
      <c r="B203" s="307"/>
      <c r="C203" s="664"/>
      <c r="D203" s="665"/>
      <c r="E203" s="308"/>
      <c r="F203" s="485"/>
      <c r="G203" s="486"/>
      <c r="H203" s="486"/>
      <c r="I203" s="487"/>
      <c r="J203" s="152"/>
      <c r="K203" s="275"/>
      <c r="M203" s="63"/>
      <c r="N203" s="63"/>
      <c r="O203" s="63"/>
      <c r="P203" s="63"/>
      <c r="Q203" s="63"/>
      <c r="R203" s="63"/>
      <c r="S203" s="63"/>
      <c r="T203" s="63"/>
      <c r="U203" s="63"/>
      <c r="V203" s="63"/>
      <c r="W203" s="63"/>
      <c r="X203" s="63"/>
    </row>
    <row r="204" spans="1:24" ht="13.2" thickTop="1" thickBot="1" x14ac:dyDescent="0.3">
      <c r="A204" s="152"/>
      <c r="B204" s="307"/>
      <c r="C204" s="664"/>
      <c r="D204" s="665"/>
      <c r="E204" s="308"/>
      <c r="F204" s="485"/>
      <c r="G204" s="486"/>
      <c r="H204" s="486"/>
      <c r="I204" s="487"/>
      <c r="J204" s="152"/>
      <c r="K204" s="275"/>
      <c r="M204" s="63"/>
      <c r="N204" s="63"/>
      <c r="O204" s="63"/>
      <c r="P204" s="63"/>
      <c r="Q204" s="63"/>
      <c r="R204" s="63"/>
      <c r="S204" s="63"/>
      <c r="T204" s="63"/>
      <c r="U204" s="63"/>
      <c r="V204" s="63"/>
      <c r="W204" s="63"/>
      <c r="X204" s="63"/>
    </row>
    <row r="205" spans="1:24" ht="13.2" thickTop="1" thickBot="1" x14ac:dyDescent="0.3">
      <c r="A205" s="152"/>
      <c r="B205" s="307"/>
      <c r="C205" s="664"/>
      <c r="D205" s="665"/>
      <c r="E205" s="308"/>
      <c r="F205" s="485"/>
      <c r="G205" s="486"/>
      <c r="H205" s="486"/>
      <c r="I205" s="487"/>
      <c r="J205" s="152"/>
      <c r="K205" s="275"/>
      <c r="M205" s="63"/>
      <c r="N205" s="63"/>
      <c r="O205" s="63"/>
      <c r="P205" s="63"/>
      <c r="Q205" s="63"/>
      <c r="R205" s="63"/>
      <c r="S205" s="63"/>
      <c r="T205" s="63"/>
      <c r="U205" s="63"/>
      <c r="V205" s="63"/>
      <c r="W205" s="63"/>
      <c r="X205" s="63"/>
    </row>
    <row r="206" spans="1:24" ht="13.2" thickTop="1" thickBot="1" x14ac:dyDescent="0.3">
      <c r="A206" s="152"/>
      <c r="B206" s="307"/>
      <c r="C206" s="664"/>
      <c r="D206" s="665"/>
      <c r="E206" s="308"/>
      <c r="F206" s="485"/>
      <c r="G206" s="486"/>
      <c r="H206" s="486"/>
      <c r="I206" s="487"/>
      <c r="J206" s="152"/>
      <c r="K206" s="275"/>
      <c r="M206" s="63"/>
      <c r="N206" s="63"/>
      <c r="O206" s="63"/>
      <c r="P206" s="63"/>
      <c r="Q206" s="63"/>
      <c r="R206" s="63"/>
      <c r="S206" s="63"/>
      <c r="T206" s="63"/>
      <c r="U206" s="63"/>
      <c r="V206" s="63"/>
      <c r="W206" s="63"/>
      <c r="X206" s="63"/>
    </row>
    <row r="207" spans="1:24" ht="13.2" thickTop="1" thickBot="1" x14ac:dyDescent="0.3">
      <c r="A207" s="159"/>
      <c r="B207" s="307"/>
      <c r="C207" s="667"/>
      <c r="D207" s="668"/>
      <c r="E207" s="308"/>
      <c r="F207" s="488"/>
      <c r="G207" s="489"/>
      <c r="H207" s="489"/>
      <c r="I207" s="490"/>
      <c r="J207" s="152"/>
      <c r="K207" s="275"/>
      <c r="M207" s="63"/>
      <c r="N207" s="63"/>
      <c r="O207" s="63"/>
      <c r="P207" s="63"/>
      <c r="Q207" s="63"/>
      <c r="R207" s="63"/>
      <c r="S207" s="63"/>
      <c r="T207" s="63"/>
      <c r="U207" s="63"/>
      <c r="V207" s="63"/>
      <c r="W207" s="63"/>
      <c r="X207" s="63"/>
    </row>
    <row r="208" spans="1:24" ht="12.6" thickTop="1" x14ac:dyDescent="0.2">
      <c r="A208" s="165"/>
      <c r="B208" s="165"/>
      <c r="C208" s="165"/>
      <c r="D208" s="165"/>
      <c r="E208" s="165"/>
      <c r="F208" s="165"/>
      <c r="G208" s="165"/>
      <c r="H208" s="165"/>
      <c r="I208" s="165"/>
      <c r="J208" s="165"/>
      <c r="M208" s="63"/>
      <c r="N208" s="63"/>
      <c r="O208" s="63"/>
      <c r="P208" s="63"/>
      <c r="Q208" s="63"/>
      <c r="R208" s="63"/>
      <c r="S208" s="63"/>
      <c r="T208" s="63"/>
      <c r="U208" s="63"/>
      <c r="V208" s="63"/>
      <c r="W208" s="63"/>
      <c r="X208" s="63"/>
    </row>
    <row r="209" spans="1:24" ht="10.199999999999999" hidden="1" x14ac:dyDescent="0.2">
      <c r="A209" s="63"/>
      <c r="B209" s="63"/>
      <c r="C209" s="63"/>
      <c r="D209" s="63"/>
      <c r="E209" s="63"/>
      <c r="F209" s="63"/>
      <c r="G209" s="63"/>
      <c r="H209" s="63"/>
      <c r="I209" s="63"/>
      <c r="J209" s="192"/>
      <c r="M209" s="63"/>
      <c r="N209" s="63"/>
      <c r="O209" s="63"/>
      <c r="P209" s="63"/>
      <c r="Q209" s="63"/>
      <c r="R209" s="63"/>
      <c r="S209" s="63"/>
      <c r="T209" s="63"/>
      <c r="U209" s="63"/>
      <c r="V209" s="63"/>
      <c r="W209" s="63"/>
      <c r="X209" s="63"/>
    </row>
    <row r="210" spans="1:24" ht="10.199999999999999" hidden="1" x14ac:dyDescent="0.2">
      <c r="A210" s="63"/>
      <c r="B210" s="63"/>
      <c r="C210" s="63"/>
      <c r="D210" s="63"/>
      <c r="E210" s="63"/>
      <c r="F210" s="63"/>
      <c r="G210" s="63"/>
      <c r="H210" s="63"/>
      <c r="I210" s="63"/>
      <c r="J210" s="192"/>
      <c r="M210" s="63"/>
      <c r="N210" s="63"/>
      <c r="O210" s="63"/>
      <c r="P210" s="63"/>
      <c r="Q210" s="63"/>
      <c r="R210" s="63"/>
      <c r="S210" s="63"/>
      <c r="T210" s="63"/>
      <c r="U210" s="63"/>
      <c r="V210" s="63"/>
      <c r="W210" s="63"/>
      <c r="X210" s="63"/>
    </row>
    <row r="211" spans="1:24" ht="10.199999999999999" hidden="1" x14ac:dyDescent="0.2">
      <c r="A211" s="63"/>
      <c r="B211" s="63"/>
      <c r="C211" s="63"/>
      <c r="D211" s="63"/>
      <c r="E211" s="63"/>
      <c r="F211" s="63"/>
      <c r="G211" s="63"/>
      <c r="H211" s="63"/>
      <c r="I211" s="63"/>
      <c r="J211" s="192"/>
      <c r="M211" s="63"/>
      <c r="N211" s="63"/>
      <c r="O211" s="63"/>
      <c r="P211" s="63"/>
      <c r="Q211" s="63"/>
      <c r="R211" s="63"/>
      <c r="S211" s="63"/>
      <c r="T211" s="63"/>
      <c r="U211" s="63"/>
      <c r="V211" s="63"/>
      <c r="W211" s="63"/>
      <c r="X211" s="63"/>
    </row>
    <row r="212" spans="1:24" ht="10.199999999999999" hidden="1" x14ac:dyDescent="0.2">
      <c r="A212" s="63"/>
      <c r="B212" s="63"/>
      <c r="C212" s="63"/>
      <c r="D212" s="63"/>
      <c r="E212" s="63"/>
      <c r="F212" s="63"/>
      <c r="G212" s="63"/>
      <c r="H212" s="63"/>
      <c r="I212" s="63"/>
      <c r="J212" s="192"/>
      <c r="M212" s="63"/>
      <c r="N212" s="63"/>
      <c r="O212" s="63"/>
      <c r="P212" s="63"/>
      <c r="Q212" s="63"/>
      <c r="R212" s="63"/>
      <c r="S212" s="63"/>
      <c r="T212" s="63"/>
      <c r="U212" s="63"/>
      <c r="V212" s="63"/>
      <c r="W212" s="63"/>
      <c r="X212" s="63"/>
    </row>
    <row r="213" spans="1:24" ht="10.199999999999999" hidden="1" x14ac:dyDescent="0.2">
      <c r="A213" s="63"/>
      <c r="B213" s="63"/>
      <c r="C213" s="63"/>
      <c r="D213" s="63"/>
      <c r="E213" s="63"/>
      <c r="F213" s="63"/>
      <c r="G213" s="63"/>
      <c r="H213" s="63"/>
      <c r="I213" s="63"/>
      <c r="J213" s="192"/>
      <c r="M213" s="63"/>
      <c r="N213" s="63"/>
      <c r="O213" s="63"/>
      <c r="P213" s="63"/>
      <c r="Q213" s="63"/>
      <c r="R213" s="63"/>
      <c r="S213" s="63"/>
      <c r="T213" s="63"/>
      <c r="U213" s="63"/>
      <c r="V213" s="63"/>
      <c r="W213" s="63"/>
      <c r="X213" s="63"/>
    </row>
    <row r="214" spans="1:24" ht="10.199999999999999" hidden="1" x14ac:dyDescent="0.2">
      <c r="A214" s="63"/>
      <c r="B214" s="63"/>
      <c r="C214" s="63"/>
      <c r="D214" s="63"/>
      <c r="E214" s="63"/>
      <c r="F214" s="63"/>
      <c r="G214" s="63"/>
      <c r="H214" s="63"/>
      <c r="I214" s="63"/>
      <c r="J214" s="192"/>
      <c r="M214" s="63"/>
      <c r="N214" s="63"/>
      <c r="O214" s="63"/>
      <c r="P214" s="63"/>
      <c r="Q214" s="63"/>
      <c r="R214" s="63"/>
      <c r="S214" s="63"/>
      <c r="T214" s="63"/>
      <c r="U214" s="63"/>
      <c r="V214" s="63"/>
      <c r="W214" s="63"/>
      <c r="X214" s="63"/>
    </row>
    <row r="215" spans="1:24" ht="10.199999999999999" hidden="1" x14ac:dyDescent="0.2">
      <c r="A215" s="63"/>
      <c r="B215" s="63"/>
      <c r="C215" s="63"/>
      <c r="D215" s="63"/>
      <c r="E215" s="63"/>
      <c r="F215" s="63"/>
      <c r="G215" s="63"/>
      <c r="H215" s="63"/>
      <c r="I215" s="63"/>
      <c r="J215" s="192"/>
      <c r="M215" s="63"/>
      <c r="N215" s="63"/>
      <c r="O215" s="63"/>
      <c r="P215" s="63"/>
      <c r="Q215" s="63"/>
      <c r="R215" s="63"/>
      <c r="S215" s="63"/>
      <c r="T215" s="63"/>
      <c r="U215" s="63"/>
      <c r="V215" s="63"/>
      <c r="W215" s="63"/>
      <c r="X215" s="63"/>
    </row>
    <row r="216" spans="1:24" ht="10.199999999999999" hidden="1" x14ac:dyDescent="0.2">
      <c r="A216" s="63"/>
      <c r="B216" s="63"/>
      <c r="C216" s="63"/>
      <c r="D216" s="63"/>
      <c r="E216" s="63"/>
      <c r="F216" s="63"/>
      <c r="G216" s="63"/>
      <c r="H216" s="63"/>
      <c r="I216" s="63"/>
      <c r="J216" s="192"/>
      <c r="M216" s="63"/>
      <c r="N216" s="63"/>
      <c r="O216" s="63"/>
      <c r="P216" s="63"/>
      <c r="Q216" s="63"/>
      <c r="R216" s="63"/>
      <c r="S216" s="63"/>
      <c r="T216" s="63"/>
      <c r="U216" s="63"/>
      <c r="V216" s="63"/>
      <c r="W216" s="63"/>
      <c r="X216" s="63"/>
    </row>
    <row r="217" spans="1:24" ht="10.199999999999999" hidden="1" x14ac:dyDescent="0.2">
      <c r="A217" s="63"/>
      <c r="B217" s="63"/>
      <c r="C217" s="63"/>
      <c r="D217" s="63"/>
      <c r="E217" s="63"/>
      <c r="F217" s="63"/>
      <c r="G217" s="63"/>
      <c r="H217" s="63"/>
      <c r="I217" s="63"/>
      <c r="J217" s="192"/>
      <c r="M217" s="63"/>
      <c r="N217" s="63"/>
      <c r="O217" s="63"/>
      <c r="P217" s="63"/>
      <c r="Q217" s="63"/>
      <c r="R217" s="63"/>
      <c r="S217" s="63"/>
      <c r="T217" s="63"/>
      <c r="U217" s="63"/>
      <c r="V217" s="63"/>
      <c r="W217" s="63"/>
      <c r="X217" s="63"/>
    </row>
    <row r="218" spans="1:24" ht="10.199999999999999" hidden="1" x14ac:dyDescent="0.2">
      <c r="A218" s="63"/>
      <c r="B218" s="63"/>
      <c r="C218" s="63"/>
      <c r="D218" s="63"/>
      <c r="E218" s="63"/>
      <c r="F218" s="63"/>
      <c r="G218" s="63"/>
      <c r="H218" s="63"/>
      <c r="I218" s="63"/>
      <c r="J218" s="192"/>
      <c r="M218" s="63"/>
      <c r="N218" s="63"/>
      <c r="O218" s="63"/>
      <c r="P218" s="63"/>
      <c r="Q218" s="63"/>
      <c r="R218" s="63"/>
      <c r="S218" s="63"/>
      <c r="T218" s="63"/>
      <c r="U218" s="63"/>
      <c r="V218" s="63"/>
      <c r="W218" s="63"/>
      <c r="X218" s="63"/>
    </row>
    <row r="219" spans="1:24" ht="10.199999999999999" hidden="1" x14ac:dyDescent="0.2">
      <c r="A219" s="63"/>
      <c r="B219" s="63"/>
      <c r="C219" s="63"/>
      <c r="D219" s="63"/>
      <c r="E219" s="63"/>
      <c r="F219" s="63"/>
      <c r="G219" s="63"/>
      <c r="H219" s="63"/>
      <c r="I219" s="63"/>
      <c r="J219" s="192"/>
      <c r="M219" s="63"/>
      <c r="N219" s="63"/>
      <c r="O219" s="63"/>
      <c r="P219" s="63"/>
      <c r="Q219" s="63"/>
      <c r="R219" s="63"/>
      <c r="S219" s="63"/>
      <c r="T219" s="63"/>
      <c r="U219" s="63"/>
      <c r="V219" s="63"/>
      <c r="W219" s="63"/>
      <c r="X219" s="63"/>
    </row>
    <row r="220" spans="1:24" ht="10.199999999999999" hidden="1" x14ac:dyDescent="0.2">
      <c r="A220" s="63"/>
      <c r="B220" s="63"/>
      <c r="C220" s="63"/>
      <c r="D220" s="63"/>
      <c r="E220" s="63"/>
      <c r="F220" s="63"/>
      <c r="G220" s="63"/>
      <c r="H220" s="63"/>
      <c r="I220" s="63"/>
      <c r="J220" s="192"/>
      <c r="M220" s="63"/>
      <c r="N220" s="63"/>
      <c r="O220" s="63"/>
      <c r="P220" s="63"/>
      <c r="Q220" s="63"/>
      <c r="R220" s="63"/>
      <c r="S220" s="63"/>
      <c r="T220" s="63"/>
      <c r="U220" s="63"/>
      <c r="V220" s="63"/>
      <c r="W220" s="63"/>
      <c r="X220" s="63"/>
    </row>
    <row r="221" spans="1:24" ht="10.199999999999999" hidden="1" x14ac:dyDescent="0.2">
      <c r="A221" s="63"/>
      <c r="B221" s="63"/>
      <c r="C221" s="63"/>
      <c r="D221" s="63"/>
      <c r="E221" s="63"/>
      <c r="F221" s="63"/>
      <c r="G221" s="63"/>
      <c r="H221" s="63"/>
      <c r="I221" s="63"/>
      <c r="J221" s="192"/>
      <c r="M221" s="63"/>
      <c r="N221" s="63"/>
      <c r="O221" s="63"/>
      <c r="P221" s="63"/>
      <c r="Q221" s="63"/>
      <c r="R221" s="63"/>
      <c r="S221" s="63"/>
      <c r="T221" s="63"/>
      <c r="U221" s="63"/>
      <c r="V221" s="63"/>
      <c r="W221" s="63"/>
      <c r="X221" s="63"/>
    </row>
    <row r="222" spans="1:24" ht="10.199999999999999" hidden="1" x14ac:dyDescent="0.2">
      <c r="A222" s="63"/>
      <c r="B222" s="63"/>
      <c r="C222" s="63"/>
      <c r="D222" s="63"/>
      <c r="E222" s="63"/>
      <c r="F222" s="63"/>
      <c r="G222" s="63"/>
      <c r="H222" s="63"/>
      <c r="I222" s="63"/>
      <c r="J222" s="192"/>
      <c r="M222" s="63"/>
      <c r="N222" s="63"/>
      <c r="O222" s="63"/>
      <c r="P222" s="63"/>
      <c r="Q222" s="63"/>
      <c r="R222" s="63"/>
      <c r="S222" s="63"/>
      <c r="T222" s="63"/>
      <c r="U222" s="63"/>
      <c r="V222" s="63"/>
      <c r="W222" s="63"/>
      <c r="X222" s="63"/>
    </row>
    <row r="223" spans="1:24" ht="10.199999999999999" hidden="1" x14ac:dyDescent="0.2">
      <c r="A223" s="63"/>
      <c r="B223" s="63"/>
      <c r="C223" s="63"/>
      <c r="D223" s="63"/>
      <c r="E223" s="63"/>
      <c r="F223" s="63"/>
      <c r="G223" s="63"/>
      <c r="H223" s="63"/>
      <c r="I223" s="63"/>
      <c r="J223" s="192"/>
      <c r="M223" s="63"/>
      <c r="N223" s="63"/>
      <c r="O223" s="63"/>
      <c r="P223" s="63"/>
      <c r="Q223" s="63"/>
      <c r="R223" s="63"/>
      <c r="S223" s="63"/>
      <c r="T223" s="63"/>
      <c r="U223" s="63"/>
      <c r="V223" s="63"/>
      <c r="W223" s="63"/>
      <c r="X223" s="63"/>
    </row>
    <row r="224" spans="1:24" ht="10.199999999999999" hidden="1" x14ac:dyDescent="0.2">
      <c r="A224" s="63"/>
      <c r="B224" s="63"/>
      <c r="C224" s="63"/>
      <c r="D224" s="63"/>
      <c r="E224" s="63"/>
      <c r="F224" s="63"/>
      <c r="G224" s="63"/>
      <c r="H224" s="63"/>
      <c r="I224" s="63"/>
      <c r="J224" s="192"/>
      <c r="M224" s="63"/>
      <c r="N224" s="63"/>
      <c r="O224" s="63"/>
      <c r="P224" s="63"/>
      <c r="Q224" s="63"/>
      <c r="R224" s="63"/>
      <c r="S224" s="63"/>
      <c r="T224" s="63"/>
      <c r="U224" s="63"/>
      <c r="V224" s="63"/>
      <c r="W224" s="63"/>
      <c r="X224" s="63"/>
    </row>
    <row r="225" spans="1:24" ht="10.199999999999999" hidden="1" x14ac:dyDescent="0.2">
      <c r="A225" s="63"/>
      <c r="B225" s="63"/>
      <c r="C225" s="63"/>
      <c r="D225" s="63"/>
      <c r="E225" s="63"/>
      <c r="F225" s="63"/>
      <c r="G225" s="63"/>
      <c r="H225" s="63"/>
      <c r="I225" s="63"/>
      <c r="J225" s="192"/>
      <c r="M225" s="63"/>
      <c r="N225" s="63"/>
      <c r="O225" s="63"/>
      <c r="P225" s="63"/>
      <c r="Q225" s="63"/>
      <c r="R225" s="63"/>
      <c r="S225" s="63"/>
      <c r="T225" s="63"/>
      <c r="U225" s="63"/>
      <c r="V225" s="63"/>
      <c r="W225" s="63"/>
      <c r="X225" s="63"/>
    </row>
    <row r="226" spans="1:24" ht="10.199999999999999" hidden="1" x14ac:dyDescent="0.2">
      <c r="A226" s="63"/>
      <c r="B226" s="63"/>
      <c r="C226" s="63"/>
      <c r="D226" s="63"/>
      <c r="E226" s="63"/>
      <c r="F226" s="63"/>
      <c r="G226" s="63"/>
      <c r="H226" s="63"/>
      <c r="I226" s="63"/>
      <c r="J226" s="192"/>
      <c r="M226" s="63"/>
      <c r="N226" s="63"/>
      <c r="O226" s="63"/>
      <c r="P226" s="63"/>
      <c r="Q226" s="63"/>
      <c r="R226" s="63"/>
      <c r="S226" s="63"/>
      <c r="T226" s="63"/>
      <c r="U226" s="63"/>
      <c r="V226" s="63"/>
      <c r="W226" s="63"/>
      <c r="X226" s="63"/>
    </row>
    <row r="227" spans="1:24" ht="10.199999999999999" hidden="1" x14ac:dyDescent="0.2">
      <c r="A227" s="63"/>
      <c r="B227" s="63"/>
      <c r="C227" s="63"/>
      <c r="D227" s="63"/>
      <c r="E227" s="63"/>
      <c r="F227" s="63"/>
      <c r="G227" s="63"/>
      <c r="H227" s="63"/>
      <c r="I227" s="63"/>
      <c r="J227" s="192"/>
      <c r="M227" s="63"/>
      <c r="N227" s="63"/>
      <c r="O227" s="63"/>
      <c r="P227" s="63"/>
      <c r="Q227" s="63"/>
      <c r="R227" s="63"/>
      <c r="S227" s="63"/>
      <c r="T227" s="63"/>
      <c r="U227" s="63"/>
      <c r="V227" s="63"/>
      <c r="W227" s="63"/>
      <c r="X227" s="63"/>
    </row>
    <row r="228" spans="1:24" ht="10.199999999999999" hidden="1" x14ac:dyDescent="0.2">
      <c r="A228" s="63"/>
      <c r="B228" s="63"/>
      <c r="C228" s="63"/>
      <c r="D228" s="63"/>
      <c r="E228" s="63"/>
      <c r="F228" s="63"/>
      <c r="G228" s="63"/>
      <c r="H228" s="63"/>
      <c r="I228" s="63"/>
      <c r="J228" s="192"/>
      <c r="M228" s="63"/>
      <c r="N228" s="63"/>
      <c r="O228" s="63"/>
      <c r="P228" s="63"/>
      <c r="Q228" s="63"/>
      <c r="R228" s="63"/>
      <c r="S228" s="63"/>
      <c r="T228" s="63"/>
      <c r="U228" s="63"/>
      <c r="V228" s="63"/>
      <c r="W228" s="63"/>
      <c r="X228" s="63"/>
    </row>
    <row r="229" spans="1:24" ht="10.199999999999999" hidden="1" x14ac:dyDescent="0.2">
      <c r="A229" s="63"/>
      <c r="B229" s="63"/>
      <c r="C229" s="63"/>
      <c r="D229" s="63"/>
      <c r="E229" s="63"/>
      <c r="F229" s="63"/>
      <c r="G229" s="63"/>
      <c r="H229" s="63"/>
      <c r="I229" s="63"/>
      <c r="J229" s="192"/>
      <c r="M229" s="63"/>
      <c r="N229" s="63"/>
      <c r="O229" s="63"/>
      <c r="P229" s="63"/>
      <c r="Q229" s="63"/>
      <c r="R229" s="63"/>
      <c r="S229" s="63"/>
      <c r="T229" s="63"/>
      <c r="U229" s="63"/>
      <c r="V229" s="63"/>
      <c r="W229" s="63"/>
      <c r="X229" s="63"/>
    </row>
    <row r="230" spans="1:24" ht="10.199999999999999" hidden="1" x14ac:dyDescent="0.2">
      <c r="A230" s="63"/>
      <c r="B230" s="63"/>
      <c r="C230" s="63"/>
      <c r="D230" s="63"/>
      <c r="E230" s="63"/>
      <c r="F230" s="63"/>
      <c r="G230" s="63"/>
      <c r="H230" s="63"/>
      <c r="I230" s="63"/>
      <c r="J230" s="192"/>
      <c r="M230" s="63"/>
      <c r="N230" s="63"/>
      <c r="O230" s="63"/>
      <c r="P230" s="63"/>
      <c r="Q230" s="63"/>
      <c r="R230" s="63"/>
      <c r="S230" s="63"/>
      <c r="T230" s="63"/>
      <c r="U230" s="63"/>
      <c r="V230" s="63"/>
      <c r="W230" s="63"/>
      <c r="X230" s="63"/>
    </row>
    <row r="231" spans="1:24" ht="10.199999999999999" hidden="1" x14ac:dyDescent="0.2">
      <c r="A231" s="63"/>
      <c r="B231" s="63"/>
      <c r="C231" s="63"/>
      <c r="D231" s="63"/>
      <c r="E231" s="63"/>
      <c r="F231" s="63"/>
      <c r="G231" s="63"/>
      <c r="H231" s="63"/>
      <c r="I231" s="63"/>
      <c r="J231" s="192"/>
      <c r="M231" s="63"/>
      <c r="N231" s="63"/>
      <c r="O231" s="63"/>
      <c r="P231" s="63"/>
      <c r="Q231" s="63"/>
      <c r="R231" s="63"/>
      <c r="S231" s="63"/>
      <c r="T231" s="63"/>
      <c r="U231" s="63"/>
      <c r="V231" s="63"/>
      <c r="W231" s="63"/>
      <c r="X231" s="63"/>
    </row>
    <row r="232" spans="1:24" ht="10.199999999999999" hidden="1" x14ac:dyDescent="0.2">
      <c r="A232" s="63"/>
      <c r="B232" s="63"/>
      <c r="C232" s="63"/>
      <c r="D232" s="63"/>
      <c r="E232" s="63"/>
      <c r="F232" s="63"/>
      <c r="G232" s="63"/>
      <c r="H232" s="63"/>
      <c r="I232" s="63"/>
      <c r="J232" s="192"/>
      <c r="M232" s="63"/>
      <c r="N232" s="63"/>
      <c r="O232" s="63"/>
      <c r="P232" s="63"/>
      <c r="Q232" s="63"/>
      <c r="R232" s="63"/>
      <c r="S232" s="63"/>
      <c r="T232" s="63"/>
      <c r="U232" s="63"/>
      <c r="V232" s="63"/>
      <c r="W232" s="63"/>
      <c r="X232" s="63"/>
    </row>
    <row r="233" spans="1:24" ht="10.199999999999999" hidden="1" x14ac:dyDescent="0.2">
      <c r="A233" s="63"/>
      <c r="B233" s="63"/>
      <c r="C233" s="63"/>
      <c r="D233" s="63"/>
      <c r="E233" s="63"/>
      <c r="F233" s="63"/>
      <c r="G233" s="63"/>
      <c r="H233" s="63"/>
      <c r="I233" s="63"/>
      <c r="J233" s="192"/>
      <c r="M233" s="63"/>
      <c r="N233" s="63"/>
      <c r="O233" s="63"/>
      <c r="P233" s="63"/>
      <c r="Q233" s="63"/>
      <c r="R233" s="63"/>
      <c r="S233" s="63"/>
      <c r="T233" s="63"/>
      <c r="U233" s="63"/>
      <c r="V233" s="63"/>
      <c r="W233" s="63"/>
      <c r="X233" s="63"/>
    </row>
    <row r="234" spans="1:24" ht="10.199999999999999" hidden="1" x14ac:dyDescent="0.2">
      <c r="A234" s="63"/>
      <c r="B234" s="63"/>
      <c r="C234" s="63"/>
      <c r="D234" s="63"/>
      <c r="E234" s="63"/>
      <c r="F234" s="63"/>
      <c r="G234" s="63"/>
      <c r="H234" s="63"/>
      <c r="I234" s="63"/>
      <c r="J234" s="192"/>
      <c r="M234" s="63"/>
      <c r="N234" s="63"/>
      <c r="O234" s="63"/>
      <c r="P234" s="63"/>
      <c r="Q234" s="63"/>
      <c r="R234" s="63"/>
      <c r="S234" s="63"/>
      <c r="T234" s="63"/>
      <c r="U234" s="63"/>
      <c r="V234" s="63"/>
      <c r="W234" s="63"/>
      <c r="X234" s="63"/>
    </row>
    <row r="235" spans="1:24" ht="10.199999999999999" hidden="1" x14ac:dyDescent="0.2">
      <c r="A235" s="63"/>
      <c r="B235" s="63"/>
      <c r="C235" s="63"/>
      <c r="D235" s="63"/>
      <c r="E235" s="63"/>
      <c r="F235" s="63"/>
      <c r="G235" s="63"/>
      <c r="H235" s="63"/>
      <c r="I235" s="63"/>
      <c r="J235" s="192"/>
      <c r="M235" s="63"/>
      <c r="N235" s="63"/>
      <c r="O235" s="63"/>
      <c r="P235" s="63"/>
      <c r="Q235" s="63"/>
      <c r="R235" s="63"/>
      <c r="S235" s="63"/>
      <c r="T235" s="63"/>
      <c r="U235" s="63"/>
      <c r="V235" s="63"/>
      <c r="W235" s="63"/>
      <c r="X235" s="63"/>
    </row>
    <row r="236" spans="1:24" ht="10.199999999999999" hidden="1" x14ac:dyDescent="0.2">
      <c r="A236" s="63"/>
      <c r="B236" s="63"/>
      <c r="C236" s="63"/>
      <c r="D236" s="63"/>
      <c r="E236" s="63"/>
      <c r="F236" s="63"/>
      <c r="G236" s="63"/>
      <c r="H236" s="63"/>
      <c r="I236" s="63"/>
      <c r="J236" s="192"/>
      <c r="M236" s="63"/>
      <c r="N236" s="63"/>
      <c r="O236" s="63"/>
      <c r="P236" s="63"/>
      <c r="Q236" s="63"/>
      <c r="R236" s="63"/>
      <c r="S236" s="63"/>
      <c r="T236" s="63"/>
      <c r="U236" s="63"/>
      <c r="V236" s="63"/>
      <c r="W236" s="63"/>
      <c r="X236" s="63"/>
    </row>
    <row r="237" spans="1:24" ht="10.199999999999999" hidden="1" x14ac:dyDescent="0.2">
      <c r="A237" s="63"/>
      <c r="B237" s="63"/>
      <c r="C237" s="63"/>
      <c r="D237" s="63"/>
      <c r="E237" s="63"/>
      <c r="F237" s="63"/>
      <c r="G237" s="63"/>
      <c r="H237" s="63"/>
      <c r="I237" s="63"/>
      <c r="J237" s="192"/>
      <c r="M237" s="63"/>
      <c r="N237" s="63"/>
      <c r="O237" s="63"/>
      <c r="P237" s="63"/>
      <c r="Q237" s="63"/>
      <c r="R237" s="63"/>
      <c r="S237" s="63"/>
      <c r="T237" s="63"/>
      <c r="U237" s="63"/>
      <c r="V237" s="63"/>
      <c r="W237" s="63"/>
      <c r="X237" s="63"/>
    </row>
    <row r="238" spans="1:24" ht="10.199999999999999" hidden="1" x14ac:dyDescent="0.2">
      <c r="A238" s="63"/>
      <c r="B238" s="63"/>
      <c r="C238" s="63"/>
      <c r="D238" s="63"/>
      <c r="E238" s="63"/>
      <c r="F238" s="63"/>
      <c r="G238" s="63"/>
      <c r="H238" s="63"/>
      <c r="I238" s="63"/>
      <c r="J238" s="192"/>
      <c r="M238" s="63"/>
      <c r="N238" s="63"/>
      <c r="O238" s="63"/>
      <c r="P238" s="63"/>
      <c r="Q238" s="63"/>
      <c r="R238" s="63"/>
      <c r="S238" s="63"/>
      <c r="T238" s="63"/>
      <c r="U238" s="63"/>
      <c r="V238" s="63"/>
      <c r="W238" s="63"/>
      <c r="X238" s="63"/>
    </row>
    <row r="239" spans="1:24" ht="10.199999999999999" hidden="1" x14ac:dyDescent="0.2">
      <c r="A239" s="63"/>
      <c r="B239" s="63"/>
      <c r="C239" s="63"/>
      <c r="D239" s="63"/>
      <c r="E239" s="63"/>
      <c r="F239" s="63"/>
      <c r="G239" s="63"/>
      <c r="H239" s="63"/>
      <c r="I239" s="63"/>
      <c r="J239" s="192"/>
      <c r="M239" s="63"/>
      <c r="N239" s="63"/>
      <c r="O239" s="63"/>
      <c r="P239" s="63"/>
      <c r="Q239" s="63"/>
      <c r="R239" s="63"/>
      <c r="S239" s="63"/>
      <c r="T239" s="63"/>
      <c r="U239" s="63"/>
      <c r="V239" s="63"/>
      <c r="W239" s="63"/>
      <c r="X239" s="63"/>
    </row>
    <row r="240" spans="1:24" ht="10.199999999999999" hidden="1" x14ac:dyDescent="0.2">
      <c r="A240" s="63"/>
      <c r="B240" s="63"/>
      <c r="C240" s="63"/>
      <c r="D240" s="63"/>
      <c r="E240" s="63"/>
      <c r="F240" s="63"/>
      <c r="G240" s="63"/>
      <c r="H240" s="63"/>
      <c r="I240" s="63"/>
      <c r="J240" s="192"/>
      <c r="M240" s="63"/>
      <c r="N240" s="63"/>
      <c r="O240" s="63"/>
      <c r="P240" s="63"/>
      <c r="Q240" s="63"/>
      <c r="R240" s="63"/>
      <c r="S240" s="63"/>
      <c r="T240" s="63"/>
      <c r="U240" s="63"/>
      <c r="V240" s="63"/>
      <c r="W240" s="63"/>
      <c r="X240" s="63"/>
    </row>
    <row r="241" spans="1:24" ht="10.199999999999999" hidden="1" x14ac:dyDescent="0.2">
      <c r="A241" s="63"/>
      <c r="B241" s="63"/>
      <c r="C241" s="63"/>
      <c r="D241" s="63"/>
      <c r="E241" s="63"/>
      <c r="F241" s="63"/>
      <c r="G241" s="63"/>
      <c r="H241" s="63"/>
      <c r="I241" s="63"/>
      <c r="J241" s="192"/>
      <c r="M241" s="63"/>
      <c r="N241" s="63"/>
      <c r="O241" s="63"/>
      <c r="P241" s="63"/>
      <c r="Q241" s="63"/>
      <c r="R241" s="63"/>
      <c r="S241" s="63"/>
      <c r="T241" s="63"/>
      <c r="U241" s="63"/>
      <c r="V241" s="63"/>
      <c r="W241" s="63"/>
      <c r="X241" s="63"/>
    </row>
    <row r="242" spans="1:24" ht="10.199999999999999" hidden="1" x14ac:dyDescent="0.2">
      <c r="A242" s="63"/>
      <c r="B242" s="63"/>
      <c r="C242" s="63"/>
      <c r="D242" s="63"/>
      <c r="E242" s="63"/>
      <c r="F242" s="63"/>
      <c r="G242" s="63"/>
      <c r="H242" s="63"/>
      <c r="I242" s="63"/>
      <c r="J242" s="192"/>
      <c r="M242" s="63"/>
      <c r="N242" s="63"/>
      <c r="O242" s="63"/>
      <c r="P242" s="63"/>
      <c r="Q242" s="63"/>
      <c r="R242" s="63"/>
      <c r="S242" s="63"/>
      <c r="T242" s="63"/>
      <c r="U242" s="63"/>
      <c r="V242" s="63"/>
      <c r="W242" s="63"/>
      <c r="X242" s="63"/>
    </row>
    <row r="243" spans="1:24" ht="10.199999999999999" hidden="1" x14ac:dyDescent="0.2">
      <c r="A243" s="63"/>
      <c r="B243" s="63"/>
      <c r="C243" s="63"/>
      <c r="D243" s="63"/>
      <c r="E243" s="63"/>
      <c r="F243" s="63"/>
      <c r="G243" s="63"/>
      <c r="H243" s="63"/>
      <c r="I243" s="63"/>
      <c r="J243" s="192"/>
      <c r="M243" s="63"/>
      <c r="N243" s="63"/>
      <c r="O243" s="63"/>
      <c r="P243" s="63"/>
      <c r="Q243" s="63"/>
      <c r="R243" s="63"/>
      <c r="S243" s="63"/>
      <c r="T243" s="63"/>
      <c r="U243" s="63"/>
      <c r="V243" s="63"/>
      <c r="W243" s="63"/>
      <c r="X243" s="63"/>
    </row>
    <row r="244" spans="1:24" ht="10.199999999999999" hidden="1" x14ac:dyDescent="0.2">
      <c r="A244" s="63"/>
      <c r="B244" s="63"/>
      <c r="C244" s="63"/>
      <c r="D244" s="63"/>
      <c r="E244" s="63"/>
      <c r="F244" s="63"/>
      <c r="G244" s="63"/>
      <c r="H244" s="63"/>
      <c r="I244" s="63"/>
      <c r="J244" s="192"/>
      <c r="M244" s="63"/>
      <c r="N244" s="63"/>
      <c r="O244" s="63"/>
      <c r="P244" s="63"/>
      <c r="Q244" s="63"/>
      <c r="R244" s="63"/>
      <c r="S244" s="63"/>
      <c r="T244" s="63"/>
      <c r="U244" s="63"/>
      <c r="V244" s="63"/>
      <c r="W244" s="63"/>
      <c r="X244" s="63"/>
    </row>
    <row r="245" spans="1:24" ht="10.199999999999999" hidden="1" x14ac:dyDescent="0.2">
      <c r="A245" s="63"/>
      <c r="B245" s="63"/>
      <c r="C245" s="63"/>
      <c r="D245" s="63"/>
      <c r="E245" s="63"/>
      <c r="F245" s="63"/>
      <c r="G245" s="63"/>
      <c r="H245" s="63"/>
      <c r="I245" s="63"/>
      <c r="J245" s="192"/>
      <c r="M245" s="63"/>
      <c r="N245" s="63"/>
      <c r="O245" s="63"/>
      <c r="P245" s="63"/>
      <c r="Q245" s="63"/>
      <c r="R245" s="63"/>
      <c r="S245" s="63"/>
      <c r="T245" s="63"/>
      <c r="U245" s="63"/>
      <c r="V245" s="63"/>
      <c r="W245" s="63"/>
      <c r="X245" s="63"/>
    </row>
    <row r="246" spans="1:24" ht="10.199999999999999" hidden="1" x14ac:dyDescent="0.2">
      <c r="A246" s="63"/>
      <c r="B246" s="63"/>
      <c r="C246" s="63"/>
      <c r="D246" s="63"/>
      <c r="E246" s="63"/>
      <c r="F246" s="63"/>
      <c r="G246" s="63"/>
      <c r="H246" s="63"/>
      <c r="I246" s="63"/>
      <c r="J246" s="192"/>
      <c r="M246" s="63"/>
      <c r="N246" s="63"/>
      <c r="O246" s="63"/>
      <c r="P246" s="63"/>
      <c r="Q246" s="63"/>
      <c r="R246" s="63"/>
      <c r="S246" s="63"/>
      <c r="T246" s="63"/>
      <c r="U246" s="63"/>
      <c r="V246" s="63"/>
      <c r="W246" s="63"/>
      <c r="X246" s="63"/>
    </row>
    <row r="247" spans="1:24" ht="10.199999999999999" hidden="1" x14ac:dyDescent="0.2">
      <c r="A247" s="63"/>
      <c r="B247" s="63"/>
      <c r="C247" s="63"/>
      <c r="D247" s="63"/>
      <c r="E247" s="63"/>
      <c r="F247" s="63"/>
      <c r="G247" s="63"/>
      <c r="H247" s="63"/>
      <c r="I247" s="63"/>
      <c r="J247" s="192"/>
      <c r="M247" s="63"/>
      <c r="N247" s="63"/>
      <c r="O247" s="63"/>
      <c r="P247" s="63"/>
      <c r="Q247" s="63"/>
      <c r="R247" s="63"/>
      <c r="S247" s="63"/>
      <c r="T247" s="63"/>
      <c r="U247" s="63"/>
      <c r="V247" s="63"/>
      <c r="W247" s="63"/>
      <c r="X247" s="63"/>
    </row>
    <row r="248" spans="1:24" ht="10.199999999999999" hidden="1" x14ac:dyDescent="0.2">
      <c r="A248" s="63"/>
      <c r="B248" s="63"/>
      <c r="C248" s="63"/>
      <c r="D248" s="63"/>
      <c r="E248" s="63"/>
      <c r="F248" s="63"/>
      <c r="G248" s="63"/>
      <c r="H248" s="63"/>
      <c r="I248" s="63"/>
      <c r="J248" s="192"/>
      <c r="M248" s="63"/>
      <c r="N248" s="63"/>
      <c r="O248" s="63"/>
      <c r="P248" s="63"/>
      <c r="Q248" s="63"/>
      <c r="R248" s="63"/>
      <c r="S248" s="63"/>
      <c r="T248" s="63"/>
      <c r="U248" s="63"/>
      <c r="V248" s="63"/>
      <c r="W248" s="63"/>
      <c r="X248" s="63"/>
    </row>
    <row r="249" spans="1:24" ht="10.199999999999999" hidden="1" x14ac:dyDescent="0.2">
      <c r="A249" s="63"/>
      <c r="B249" s="63"/>
      <c r="C249" s="63"/>
      <c r="D249" s="63"/>
      <c r="E249" s="63"/>
      <c r="F249" s="63"/>
      <c r="G249" s="63"/>
      <c r="H249" s="63"/>
      <c r="I249" s="63"/>
      <c r="J249" s="192"/>
      <c r="M249" s="63"/>
      <c r="N249" s="63"/>
      <c r="O249" s="63"/>
      <c r="P249" s="63"/>
      <c r="Q249" s="63"/>
      <c r="R249" s="63"/>
      <c r="S249" s="63"/>
      <c r="T249" s="63"/>
      <c r="U249" s="63"/>
      <c r="V249" s="63"/>
      <c r="W249" s="63"/>
      <c r="X249" s="63"/>
    </row>
    <row r="250" spans="1:24" ht="10.199999999999999" hidden="1" x14ac:dyDescent="0.2">
      <c r="A250" s="63"/>
      <c r="B250" s="63"/>
      <c r="C250" s="63"/>
      <c r="D250" s="63"/>
      <c r="E250" s="63"/>
      <c r="F250" s="63"/>
      <c r="G250" s="63"/>
      <c r="H250" s="63"/>
      <c r="I250" s="63"/>
      <c r="J250" s="192"/>
      <c r="M250" s="63"/>
      <c r="N250" s="63"/>
      <c r="O250" s="63"/>
      <c r="P250" s="63"/>
      <c r="Q250" s="63"/>
      <c r="R250" s="63"/>
      <c r="S250" s="63"/>
      <c r="T250" s="63"/>
      <c r="U250" s="63"/>
      <c r="V250" s="63"/>
      <c r="W250" s="63"/>
      <c r="X250" s="63"/>
    </row>
    <row r="251" spans="1:24" ht="10.199999999999999" hidden="1" x14ac:dyDescent="0.2">
      <c r="A251" s="63"/>
      <c r="B251" s="63"/>
      <c r="C251" s="63"/>
      <c r="D251" s="63"/>
      <c r="E251" s="63"/>
      <c r="F251" s="63"/>
      <c r="G251" s="63"/>
      <c r="H251" s="63"/>
      <c r="I251" s="63"/>
      <c r="J251" s="192"/>
      <c r="M251" s="63"/>
      <c r="N251" s="63"/>
      <c r="O251" s="63"/>
      <c r="P251" s="63"/>
      <c r="Q251" s="63"/>
      <c r="R251" s="63"/>
      <c r="S251" s="63"/>
      <c r="T251" s="63"/>
      <c r="U251" s="63"/>
      <c r="V251" s="63"/>
      <c r="W251" s="63"/>
      <c r="X251" s="63"/>
    </row>
    <row r="252" spans="1:24" ht="10.199999999999999" hidden="1" x14ac:dyDescent="0.2">
      <c r="A252" s="63"/>
      <c r="B252" s="63"/>
      <c r="C252" s="63"/>
      <c r="D252" s="63"/>
      <c r="E252" s="63"/>
      <c r="F252" s="63"/>
      <c r="G252" s="63"/>
      <c r="H252" s="63"/>
      <c r="I252" s="63"/>
      <c r="J252" s="192"/>
      <c r="M252" s="63"/>
      <c r="N252" s="63"/>
      <c r="O252" s="63"/>
      <c r="P252" s="63"/>
      <c r="Q252" s="63"/>
      <c r="R252" s="63"/>
      <c r="S252" s="63"/>
      <c r="T252" s="63"/>
      <c r="U252" s="63"/>
      <c r="V252" s="63"/>
      <c r="W252" s="63"/>
      <c r="X252" s="63"/>
    </row>
    <row r="253" spans="1:24" ht="10.199999999999999" hidden="1" x14ac:dyDescent="0.2">
      <c r="A253" s="63"/>
      <c r="B253" s="63"/>
      <c r="C253" s="63"/>
      <c r="D253" s="63"/>
      <c r="E253" s="63"/>
      <c r="F253" s="63"/>
      <c r="G253" s="63"/>
      <c r="H253" s="63"/>
      <c r="I253" s="63"/>
      <c r="J253" s="192"/>
      <c r="M253" s="63"/>
      <c r="N253" s="63"/>
      <c r="O253" s="63"/>
      <c r="P253" s="63"/>
      <c r="Q253" s="63"/>
      <c r="R253" s="63"/>
      <c r="S253" s="63"/>
      <c r="T253" s="63"/>
      <c r="U253" s="63"/>
      <c r="V253" s="63"/>
      <c r="W253" s="63"/>
      <c r="X253" s="63"/>
    </row>
    <row r="254" spans="1:24" ht="10.199999999999999" hidden="1" x14ac:dyDescent="0.2">
      <c r="A254" s="63"/>
      <c r="B254" s="63"/>
      <c r="C254" s="63"/>
      <c r="D254" s="63"/>
      <c r="E254" s="63"/>
      <c r="F254" s="63"/>
      <c r="G254" s="63"/>
      <c r="H254" s="63"/>
      <c r="I254" s="63"/>
      <c r="J254" s="192"/>
      <c r="M254" s="63"/>
      <c r="N254" s="63"/>
      <c r="O254" s="63"/>
      <c r="P254" s="63"/>
      <c r="Q254" s="63"/>
      <c r="R254" s="63"/>
      <c r="S254" s="63"/>
      <c r="T254" s="63"/>
      <c r="U254" s="63"/>
      <c r="V254" s="63"/>
      <c r="W254" s="63"/>
      <c r="X254" s="63"/>
    </row>
    <row r="255" spans="1:24" ht="10.199999999999999" hidden="1" x14ac:dyDescent="0.2">
      <c r="A255" s="63"/>
      <c r="B255" s="63"/>
      <c r="C255" s="63"/>
      <c r="D255" s="63"/>
      <c r="E255" s="63"/>
      <c r="F255" s="63"/>
      <c r="G255" s="63"/>
      <c r="H255" s="63"/>
      <c r="I255" s="63"/>
      <c r="J255" s="192"/>
      <c r="M255" s="63"/>
      <c r="N255" s="63"/>
      <c r="O255" s="63"/>
      <c r="P255" s="63"/>
      <c r="Q255" s="63"/>
      <c r="R255" s="63"/>
      <c r="S255" s="63"/>
      <c r="T255" s="63"/>
      <c r="U255" s="63"/>
      <c r="V255" s="63"/>
      <c r="W255" s="63"/>
      <c r="X255" s="63"/>
    </row>
    <row r="256" spans="1:24" ht="10.199999999999999" hidden="1" x14ac:dyDescent="0.2">
      <c r="A256" s="63"/>
      <c r="B256" s="63"/>
      <c r="C256" s="63"/>
      <c r="D256" s="63"/>
      <c r="E256" s="63"/>
      <c r="F256" s="63"/>
      <c r="G256" s="63"/>
      <c r="H256" s="63"/>
      <c r="I256" s="63"/>
      <c r="J256" s="192"/>
      <c r="M256" s="63"/>
      <c r="N256" s="63"/>
      <c r="O256" s="63"/>
      <c r="P256" s="63"/>
      <c r="Q256" s="63"/>
      <c r="R256" s="63"/>
      <c r="S256" s="63"/>
      <c r="T256" s="63"/>
      <c r="U256" s="63"/>
      <c r="V256" s="63"/>
      <c r="W256" s="63"/>
      <c r="X256" s="63"/>
    </row>
    <row r="257" spans="1:24" ht="10.199999999999999" hidden="1" x14ac:dyDescent="0.2">
      <c r="A257" s="63"/>
      <c r="B257" s="63"/>
      <c r="C257" s="63"/>
      <c r="D257" s="63"/>
      <c r="E257" s="63"/>
      <c r="F257" s="63"/>
      <c r="G257" s="63"/>
      <c r="H257" s="63"/>
      <c r="I257" s="63"/>
      <c r="J257" s="192"/>
      <c r="M257" s="63"/>
      <c r="N257" s="63"/>
      <c r="O257" s="63"/>
      <c r="P257" s="63"/>
      <c r="Q257" s="63"/>
      <c r="R257" s="63"/>
      <c r="S257" s="63"/>
      <c r="T257" s="63"/>
      <c r="U257" s="63"/>
      <c r="V257" s="63"/>
      <c r="W257" s="63"/>
      <c r="X257" s="63"/>
    </row>
    <row r="258" spans="1:24" ht="10.199999999999999" hidden="1" x14ac:dyDescent="0.2">
      <c r="A258" s="63"/>
      <c r="B258" s="63"/>
      <c r="C258" s="63"/>
      <c r="D258" s="63"/>
      <c r="E258" s="63"/>
      <c r="F258" s="63"/>
      <c r="G258" s="63"/>
      <c r="H258" s="63"/>
      <c r="I258" s="63"/>
      <c r="J258" s="192"/>
      <c r="M258" s="63"/>
      <c r="N258" s="63"/>
      <c r="O258" s="63"/>
      <c r="P258" s="63"/>
      <c r="Q258" s="63"/>
      <c r="R258" s="63"/>
      <c r="S258" s="63"/>
      <c r="T258" s="63"/>
      <c r="U258" s="63"/>
      <c r="V258" s="63"/>
      <c r="W258" s="63"/>
      <c r="X258" s="63"/>
    </row>
    <row r="259" spans="1:24" ht="10.199999999999999" hidden="1" x14ac:dyDescent="0.2">
      <c r="A259" s="63"/>
      <c r="B259" s="63"/>
      <c r="C259" s="63"/>
      <c r="D259" s="63"/>
      <c r="E259" s="63"/>
      <c r="F259" s="63"/>
      <c r="G259" s="63"/>
      <c r="H259" s="63"/>
      <c r="I259" s="63"/>
      <c r="J259" s="192"/>
      <c r="M259" s="63"/>
      <c r="N259" s="63"/>
      <c r="O259" s="63"/>
      <c r="P259" s="63"/>
      <c r="Q259" s="63"/>
      <c r="R259" s="63"/>
      <c r="S259" s="63"/>
      <c r="T259" s="63"/>
      <c r="U259" s="63"/>
      <c r="V259" s="63"/>
      <c r="W259" s="63"/>
      <c r="X259" s="63"/>
    </row>
    <row r="260" spans="1:24" ht="10.199999999999999" hidden="1" x14ac:dyDescent="0.2">
      <c r="A260" s="63"/>
      <c r="B260" s="63"/>
      <c r="C260" s="63"/>
      <c r="D260" s="63"/>
      <c r="E260" s="63"/>
      <c r="F260" s="63"/>
      <c r="G260" s="63"/>
      <c r="H260" s="63"/>
      <c r="I260" s="63"/>
      <c r="J260" s="192"/>
      <c r="M260" s="63"/>
      <c r="N260" s="63"/>
      <c r="O260" s="63"/>
      <c r="P260" s="63"/>
      <c r="Q260" s="63"/>
      <c r="R260" s="63"/>
      <c r="S260" s="63"/>
      <c r="T260" s="63"/>
      <c r="U260" s="63"/>
      <c r="V260" s="63"/>
      <c r="W260" s="63"/>
      <c r="X260" s="63"/>
    </row>
    <row r="261" spans="1:24" ht="10.199999999999999" hidden="1" x14ac:dyDescent="0.2">
      <c r="A261" s="63"/>
      <c r="B261" s="63"/>
      <c r="C261" s="63"/>
      <c r="D261" s="63"/>
      <c r="E261" s="63"/>
      <c r="F261" s="63"/>
      <c r="G261" s="63"/>
      <c r="H261" s="63"/>
      <c r="I261" s="63"/>
      <c r="J261" s="192"/>
      <c r="M261" s="63"/>
      <c r="N261" s="63"/>
      <c r="O261" s="63"/>
      <c r="P261" s="63"/>
      <c r="Q261" s="63"/>
      <c r="R261" s="63"/>
      <c r="S261" s="63"/>
      <c r="T261" s="63"/>
      <c r="U261" s="63"/>
      <c r="V261" s="63"/>
      <c r="W261" s="63"/>
      <c r="X261" s="63"/>
    </row>
    <row r="262" spans="1:24" ht="10.199999999999999" hidden="1" x14ac:dyDescent="0.2">
      <c r="A262" s="63"/>
      <c r="B262" s="63"/>
      <c r="C262" s="63"/>
      <c r="D262" s="63"/>
      <c r="E262" s="63"/>
      <c r="F262" s="63"/>
      <c r="G262" s="63"/>
      <c r="H262" s="63"/>
      <c r="I262" s="63"/>
      <c r="J262" s="192"/>
      <c r="M262" s="63"/>
      <c r="N262" s="63"/>
      <c r="O262" s="63"/>
      <c r="P262" s="63"/>
      <c r="Q262" s="63"/>
      <c r="R262" s="63"/>
      <c r="S262" s="63"/>
      <c r="T262" s="63"/>
      <c r="U262" s="63"/>
      <c r="V262" s="63"/>
      <c r="W262" s="63"/>
      <c r="X262" s="63"/>
    </row>
    <row r="263" spans="1:24" ht="10.199999999999999" hidden="1" x14ac:dyDescent="0.2">
      <c r="A263" s="63"/>
      <c r="B263" s="63"/>
      <c r="C263" s="63"/>
      <c r="D263" s="63"/>
      <c r="E263" s="63"/>
      <c r="F263" s="63"/>
      <c r="G263" s="63"/>
      <c r="H263" s="63"/>
      <c r="I263" s="63"/>
      <c r="J263" s="192"/>
      <c r="M263" s="63"/>
      <c r="N263" s="63"/>
      <c r="O263" s="63"/>
      <c r="P263" s="63"/>
      <c r="Q263" s="63"/>
      <c r="R263" s="63"/>
      <c r="S263" s="63"/>
      <c r="T263" s="63"/>
      <c r="U263" s="63"/>
      <c r="V263" s="63"/>
      <c r="W263" s="63"/>
      <c r="X263" s="63"/>
    </row>
    <row r="264" spans="1:24" ht="10.199999999999999" hidden="1" x14ac:dyDescent="0.2">
      <c r="A264" s="63"/>
      <c r="B264" s="63"/>
      <c r="C264" s="63"/>
      <c r="D264" s="63"/>
      <c r="E264" s="63"/>
      <c r="F264" s="63"/>
      <c r="G264" s="63"/>
      <c r="H264" s="63"/>
      <c r="I264" s="63"/>
      <c r="J264" s="192"/>
      <c r="M264" s="63"/>
      <c r="N264" s="63"/>
      <c r="O264" s="63"/>
      <c r="P264" s="63"/>
      <c r="Q264" s="63"/>
      <c r="R264" s="63"/>
      <c r="S264" s="63"/>
      <c r="T264" s="63"/>
      <c r="U264" s="63"/>
      <c r="V264" s="63"/>
      <c r="W264" s="63"/>
      <c r="X264" s="63"/>
    </row>
    <row r="265" spans="1:24" ht="10.199999999999999" hidden="1" x14ac:dyDescent="0.2">
      <c r="A265" s="63"/>
      <c r="B265" s="63"/>
      <c r="C265" s="63"/>
      <c r="D265" s="63"/>
      <c r="E265" s="63"/>
      <c r="F265" s="63"/>
      <c r="G265" s="63"/>
      <c r="H265" s="63"/>
      <c r="I265" s="63"/>
      <c r="J265" s="192"/>
      <c r="M265" s="63"/>
      <c r="N265" s="63"/>
      <c r="O265" s="63"/>
      <c r="P265" s="63"/>
      <c r="Q265" s="63"/>
      <c r="R265" s="63"/>
      <c r="S265" s="63"/>
      <c r="T265" s="63"/>
      <c r="U265" s="63"/>
      <c r="V265" s="63"/>
      <c r="W265" s="63"/>
      <c r="X265" s="63"/>
    </row>
    <row r="266" spans="1:24" ht="10.199999999999999" hidden="1" x14ac:dyDescent="0.2">
      <c r="A266" s="63"/>
      <c r="B266" s="63"/>
      <c r="C266" s="63"/>
      <c r="D266" s="63"/>
      <c r="E266" s="63"/>
      <c r="F266" s="63"/>
      <c r="G266" s="63"/>
      <c r="H266" s="63"/>
      <c r="I266" s="63"/>
      <c r="J266" s="192"/>
      <c r="M266" s="63"/>
      <c r="N266" s="63"/>
      <c r="O266" s="63"/>
      <c r="P266" s="63"/>
      <c r="Q266" s="63"/>
      <c r="R266" s="63"/>
      <c r="S266" s="63"/>
      <c r="T266" s="63"/>
      <c r="U266" s="63"/>
      <c r="V266" s="63"/>
      <c r="W266" s="63"/>
      <c r="X266" s="63"/>
    </row>
    <row r="267" spans="1:24" ht="10.199999999999999" hidden="1" x14ac:dyDescent="0.2">
      <c r="A267" s="63"/>
      <c r="B267" s="63"/>
      <c r="C267" s="63"/>
      <c r="D267" s="63"/>
      <c r="E267" s="63"/>
      <c r="F267" s="63"/>
      <c r="G267" s="63"/>
      <c r="H267" s="63"/>
      <c r="I267" s="63"/>
      <c r="J267" s="192"/>
      <c r="M267" s="63"/>
      <c r="N267" s="63"/>
      <c r="O267" s="63"/>
      <c r="P267" s="63"/>
      <c r="Q267" s="63"/>
      <c r="R267" s="63"/>
      <c r="S267" s="63"/>
      <c r="T267" s="63"/>
      <c r="U267" s="63"/>
      <c r="V267" s="63"/>
      <c r="W267" s="63"/>
      <c r="X267" s="63"/>
    </row>
    <row r="268" spans="1:24" ht="10.199999999999999" hidden="1" x14ac:dyDescent="0.2">
      <c r="A268" s="63"/>
      <c r="B268" s="63"/>
      <c r="C268" s="63"/>
      <c r="D268" s="63"/>
      <c r="E268" s="63"/>
      <c r="F268" s="63"/>
      <c r="G268" s="63"/>
      <c r="H268" s="63"/>
      <c r="I268" s="63"/>
      <c r="J268" s="192"/>
      <c r="M268" s="63"/>
      <c r="N268" s="63"/>
      <c r="O268" s="63"/>
      <c r="P268" s="63"/>
      <c r="Q268" s="63"/>
      <c r="R268" s="63"/>
      <c r="S268" s="63"/>
      <c r="T268" s="63"/>
      <c r="U268" s="63"/>
      <c r="V268" s="63"/>
      <c r="W268" s="63"/>
      <c r="X268" s="63"/>
    </row>
    <row r="269" spans="1:24" ht="10.199999999999999" hidden="1" x14ac:dyDescent="0.2">
      <c r="A269" s="63"/>
      <c r="B269" s="63"/>
      <c r="C269" s="63"/>
      <c r="D269" s="63"/>
      <c r="E269" s="63"/>
      <c r="F269" s="63"/>
      <c r="G269" s="63"/>
      <c r="H269" s="63"/>
      <c r="I269" s="63"/>
      <c r="J269" s="192"/>
      <c r="M269" s="63"/>
      <c r="N269" s="63"/>
      <c r="O269" s="63"/>
      <c r="P269" s="63"/>
      <c r="Q269" s="63"/>
      <c r="R269" s="63"/>
      <c r="S269" s="63"/>
      <c r="T269" s="63"/>
      <c r="U269" s="63"/>
      <c r="V269" s="63"/>
      <c r="W269" s="63"/>
      <c r="X269" s="63"/>
    </row>
    <row r="270" spans="1:24" ht="10.199999999999999" hidden="1" x14ac:dyDescent="0.2">
      <c r="A270" s="63"/>
      <c r="B270" s="63"/>
      <c r="C270" s="63"/>
      <c r="D270" s="63"/>
      <c r="E270" s="63"/>
      <c r="F270" s="63"/>
      <c r="G270" s="63"/>
      <c r="H270" s="63"/>
      <c r="I270" s="63"/>
      <c r="J270" s="192"/>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9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9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9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9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9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9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9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9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9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9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9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9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9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9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9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9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9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9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9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9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9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9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9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9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9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9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9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9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9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9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9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9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9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9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9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9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9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9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9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9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9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9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9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9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9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9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9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9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9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9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9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9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9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9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9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9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9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9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9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9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9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9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9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9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9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9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9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9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9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9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9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9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9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9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9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9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9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9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9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9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9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9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9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9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9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9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9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9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9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9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9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9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9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9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9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9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9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9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9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9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9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9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9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9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9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9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9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9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9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9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9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9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9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9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9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9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9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9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9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9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9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9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9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9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9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9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9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9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9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9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9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9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9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9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9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9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9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9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9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9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9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9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9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9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9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9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9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9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9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9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9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9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9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9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9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9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9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9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9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9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9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9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9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9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9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9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9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9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9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9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9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9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9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9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9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9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9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9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9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9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9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9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9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9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9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9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9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9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9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9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9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9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9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9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9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9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9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9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9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9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9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9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9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9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9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9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9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9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9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9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9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9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9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9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9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9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9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9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9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9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9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9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9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9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9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9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9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9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9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9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9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9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9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9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9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9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9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9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9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9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9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9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9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9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9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9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9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9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9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9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9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9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9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9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9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9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9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9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9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9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9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9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9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9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9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9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9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9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9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9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9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9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9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9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9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9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9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9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9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9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9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9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9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9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9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9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9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9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9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9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9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9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9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9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9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9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9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9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9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9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9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9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9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9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9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9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9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9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9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9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9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9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9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9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9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9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9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9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9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9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9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9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9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9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9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9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9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9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9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9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9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9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9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9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9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9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9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9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9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9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9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9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9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9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9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9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9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9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9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9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9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9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9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9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9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9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9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9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9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9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9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9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9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9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9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9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9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9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9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9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9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9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9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9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9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9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9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9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9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9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9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9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9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9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9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9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9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9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9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9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9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9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9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9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9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9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9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9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9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9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9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9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9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9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9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9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9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9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9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9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9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9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9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9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9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9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9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9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9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9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9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9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9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9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9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9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9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9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9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9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9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9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9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9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9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9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9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9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9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9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9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9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9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9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9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9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9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9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9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9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9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9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9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9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9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9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9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9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9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9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9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9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9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9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9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9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9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9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9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9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9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9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9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9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9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9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9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9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9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9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9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9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9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9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9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9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9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9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9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9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9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9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9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9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9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9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9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9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9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9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9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9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9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9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9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9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9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9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9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9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9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9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9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9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9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9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9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9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9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9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9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9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9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9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9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9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9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9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9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9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9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9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9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9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9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9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9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9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9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9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9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9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9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9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9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9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9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9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9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9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9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9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9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9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9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9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9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9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9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9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9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9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9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9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9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9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9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9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9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9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9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9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9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9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9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9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9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9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9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9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9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9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9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9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9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9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9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9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9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9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9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9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9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9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9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9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9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9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9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9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9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9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9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9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9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9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9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9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9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9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9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9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9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9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9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9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9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9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9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9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9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9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9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9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9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9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9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9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9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9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9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9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9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9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9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9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9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9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9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9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9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9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9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9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9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9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9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9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9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9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9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9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9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9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9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9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9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9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9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9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9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9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9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9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9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9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9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9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9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9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9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9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9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9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9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9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9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9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9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9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9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9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9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9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9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9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9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9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9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9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9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9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9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9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9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9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9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9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9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9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9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9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9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9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9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9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9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9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9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9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9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9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9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9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9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9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9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9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9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9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9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9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9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9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9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9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9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9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9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9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9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9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9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9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9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9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9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9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9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9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9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9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9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9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9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9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9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9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9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9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9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9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9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9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9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9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9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9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9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9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9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9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9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9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9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9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9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9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9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9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9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9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9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9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9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9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9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9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9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9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9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9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9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92"/>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92"/>
      <c r="O1056" s="63"/>
      <c r="P1056" s="63"/>
      <c r="Q1056" s="63"/>
      <c r="R1056" s="63"/>
      <c r="S1056" s="63"/>
      <c r="T1056" s="63"/>
      <c r="U1056" s="63"/>
      <c r="V1056" s="63"/>
      <c r="W1056" s="63"/>
      <c r="X1056" s="63"/>
    </row>
    <row r="1057" spans="1:9" ht="17.25" hidden="1" customHeight="1" x14ac:dyDescent="0.2">
      <c r="A1057" s="63"/>
      <c r="B1057" s="63"/>
      <c r="C1057" s="63"/>
      <c r="D1057" s="63"/>
      <c r="E1057" s="63"/>
      <c r="F1057" s="63"/>
      <c r="G1057" s="63"/>
      <c r="H1057" s="63"/>
      <c r="I1057" s="63"/>
    </row>
    <row r="1058" spans="1:9" ht="17.25" hidden="1" customHeight="1" x14ac:dyDescent="0.2">
      <c r="A1058" s="63"/>
      <c r="B1058" s="63"/>
      <c r="C1058" s="63"/>
      <c r="D1058" s="63"/>
      <c r="E1058" s="63"/>
      <c r="F1058" s="63"/>
      <c r="G1058" s="63"/>
      <c r="H1058" s="63"/>
      <c r="I1058" s="63"/>
    </row>
    <row r="1059" spans="1:9" ht="17.25" hidden="1" customHeight="1" x14ac:dyDescent="0.2">
      <c r="A1059" s="63"/>
      <c r="B1059" s="63"/>
      <c r="C1059" s="63"/>
      <c r="D1059" s="63"/>
      <c r="E1059" s="63"/>
      <c r="F1059" s="63"/>
      <c r="G1059" s="63"/>
      <c r="H1059" s="63"/>
      <c r="I1059" s="63"/>
    </row>
    <row r="1060" spans="1:9" ht="17.25" hidden="1" customHeight="1" x14ac:dyDescent="0.2">
      <c r="A1060" s="63"/>
      <c r="B1060" s="63"/>
      <c r="C1060" s="63"/>
      <c r="D1060" s="63"/>
      <c r="E1060" s="63"/>
      <c r="F1060" s="63"/>
      <c r="G1060" s="63"/>
      <c r="H1060" s="63"/>
      <c r="I1060" s="63"/>
    </row>
    <row r="1061" spans="1:9" ht="17.25" hidden="1" customHeight="1" x14ac:dyDescent="0.2">
      <c r="A1061" s="63"/>
      <c r="B1061" s="63"/>
      <c r="C1061" s="63"/>
      <c r="D1061" s="63"/>
      <c r="E1061" s="63"/>
      <c r="F1061" s="63"/>
      <c r="G1061" s="63"/>
      <c r="H1061" s="63"/>
      <c r="I1061" s="63"/>
    </row>
    <row r="1062" spans="1:9" ht="17.25" hidden="1" customHeight="1" x14ac:dyDescent="0.2"/>
    <row r="1063" spans="1:9" ht="17.25" hidden="1" customHeight="1" x14ac:dyDescent="0.2"/>
    <row r="1064" spans="1:9" ht="17.25" hidden="1" customHeight="1" x14ac:dyDescent="0.2"/>
  </sheetData>
  <sheetProtection algorithmName="SHA-512" hashValue="QjD724YvR/bqlTl+QRqceKBYHFBcGDNICjo75cu5D5GbuHUVN1M9fGYDCC+1zi67+rf49zYto7O83vKnrRZAvw==" saltValue="MrMUZ4dbYaZk0Rlwklpf9w==" spinCount="100000" sheet="1" objects="1" scenarios="1" selectLockedCells="1"/>
  <dataConsolidate/>
  <mergeCells count="202">
    <mergeCell ref="B125:F125"/>
    <mergeCell ref="B126:F126"/>
    <mergeCell ref="B124:F124"/>
    <mergeCell ref="B57:C57"/>
    <mergeCell ref="B58:C58"/>
    <mergeCell ref="B67:C67"/>
    <mergeCell ref="B68:C68"/>
    <mergeCell ref="B69:C69"/>
    <mergeCell ref="B70:C70"/>
    <mergeCell ref="B71:C71"/>
    <mergeCell ref="B84:F84"/>
    <mergeCell ref="B85:F85"/>
    <mergeCell ref="B78:I78"/>
    <mergeCell ref="B79:D79"/>
    <mergeCell ref="B59:C59"/>
    <mergeCell ref="B60:C60"/>
    <mergeCell ref="B76:F76"/>
    <mergeCell ref="B77:E77"/>
    <mergeCell ref="B62:F62"/>
    <mergeCell ref="B63:I63"/>
    <mergeCell ref="B64:C64"/>
    <mergeCell ref="B65:C65"/>
    <mergeCell ref="B66:C66"/>
    <mergeCell ref="B72:C72"/>
    <mergeCell ref="B73:C73"/>
    <mergeCell ref="B74:C74"/>
    <mergeCell ref="B75:F75"/>
    <mergeCell ref="B37:D37"/>
    <mergeCell ref="B38:D38"/>
    <mergeCell ref="B39:D39"/>
    <mergeCell ref="B52:C52"/>
    <mergeCell ref="B53:C53"/>
    <mergeCell ref="B54:C54"/>
    <mergeCell ref="B55:C55"/>
    <mergeCell ref="B56:C56"/>
    <mergeCell ref="B49:C49"/>
    <mergeCell ref="B50:C50"/>
    <mergeCell ref="B51:C51"/>
    <mergeCell ref="B42:D42"/>
    <mergeCell ref="B43:D43"/>
    <mergeCell ref="B44:D44"/>
    <mergeCell ref="B46:I46"/>
    <mergeCell ref="B47:C47"/>
    <mergeCell ref="B45:F45"/>
    <mergeCell ref="B48:I48"/>
    <mergeCell ref="P3:Q8"/>
    <mergeCell ref="F3:G3"/>
    <mergeCell ref="H3:I3"/>
    <mergeCell ref="B5:I5"/>
    <mergeCell ref="D7:I7"/>
    <mergeCell ref="D16:I16"/>
    <mergeCell ref="B12:I12"/>
    <mergeCell ref="D15:I15"/>
    <mergeCell ref="A1:E3"/>
    <mergeCell ref="F1:I1"/>
    <mergeCell ref="F2:G2"/>
    <mergeCell ref="H2:I2"/>
    <mergeCell ref="D8:I8"/>
    <mergeCell ref="D9:I9"/>
    <mergeCell ref="D10:I10"/>
    <mergeCell ref="D14:I14"/>
    <mergeCell ref="C11:I11"/>
    <mergeCell ref="D17:I17"/>
    <mergeCell ref="D18:I18"/>
    <mergeCell ref="B33:D33"/>
    <mergeCell ref="B40:D40"/>
    <mergeCell ref="B41:D41"/>
    <mergeCell ref="B32:D32"/>
    <mergeCell ref="B61:C61"/>
    <mergeCell ref="D19:I19"/>
    <mergeCell ref="B21:I21"/>
    <mergeCell ref="B30:D30"/>
    <mergeCell ref="B31:D31"/>
    <mergeCell ref="B34:D34"/>
    <mergeCell ref="B35:D35"/>
    <mergeCell ref="D23:I23"/>
    <mergeCell ref="D24:I24"/>
    <mergeCell ref="D25:I25"/>
    <mergeCell ref="D26:I26"/>
    <mergeCell ref="B28:I28"/>
    <mergeCell ref="B29:I29"/>
    <mergeCell ref="B23:C23"/>
    <mergeCell ref="B24:C24"/>
    <mergeCell ref="B25:C25"/>
    <mergeCell ref="B26:C26"/>
    <mergeCell ref="B36:D36"/>
    <mergeCell ref="B98:F98"/>
    <mergeCell ref="B80:I80"/>
    <mergeCell ref="B95:F95"/>
    <mergeCell ref="B96:I96"/>
    <mergeCell ref="B97:F97"/>
    <mergeCell ref="B81:F81"/>
    <mergeCell ref="B82:F82"/>
    <mergeCell ref="B83:F83"/>
    <mergeCell ref="B90:F90"/>
    <mergeCell ref="B91:F91"/>
    <mergeCell ref="B92:F92"/>
    <mergeCell ref="B93:F93"/>
    <mergeCell ref="B94:F94"/>
    <mergeCell ref="B86:F86"/>
    <mergeCell ref="B87:F87"/>
    <mergeCell ref="B88:F88"/>
    <mergeCell ref="B89:F89"/>
    <mergeCell ref="B138:F138"/>
    <mergeCell ref="B139:F139"/>
    <mergeCell ref="B140:F140"/>
    <mergeCell ref="B141:F141"/>
    <mergeCell ref="B142:F142"/>
    <mergeCell ref="B127:I127"/>
    <mergeCell ref="B128:F128"/>
    <mergeCell ref="B129:F129"/>
    <mergeCell ref="B130:F130"/>
    <mergeCell ref="B137:F137"/>
    <mergeCell ref="B132:F132"/>
    <mergeCell ref="B133:F133"/>
    <mergeCell ref="B134:F134"/>
    <mergeCell ref="B135:F135"/>
    <mergeCell ref="B136:F136"/>
    <mergeCell ref="B131:F131"/>
    <mergeCell ref="B190:I192"/>
    <mergeCell ref="D173:G173"/>
    <mergeCell ref="D174:G174"/>
    <mergeCell ref="D175:G175"/>
    <mergeCell ref="D176:G176"/>
    <mergeCell ref="D177:G177"/>
    <mergeCell ref="D178:G178"/>
    <mergeCell ref="B179:G179"/>
    <mergeCell ref="B143:F143"/>
    <mergeCell ref="B158:F158"/>
    <mergeCell ref="B166:F166"/>
    <mergeCell ref="B170:C170"/>
    <mergeCell ref="D170:G170"/>
    <mergeCell ref="D171:G171"/>
    <mergeCell ref="D172:G172"/>
    <mergeCell ref="B160:I160"/>
    <mergeCell ref="B161:I161"/>
    <mergeCell ref="B163:F163"/>
    <mergeCell ref="B164:D164"/>
    <mergeCell ref="B165:D165"/>
    <mergeCell ref="B153:F153"/>
    <mergeCell ref="B154:F154"/>
    <mergeCell ref="B162:F162"/>
    <mergeCell ref="B181:I181"/>
    <mergeCell ref="B183:I189"/>
    <mergeCell ref="B155:F155"/>
    <mergeCell ref="B156:F156"/>
    <mergeCell ref="B157:F157"/>
    <mergeCell ref="B144:I144"/>
    <mergeCell ref="B145:F145"/>
    <mergeCell ref="B146:F146"/>
    <mergeCell ref="B147:F147"/>
    <mergeCell ref="B148:F148"/>
    <mergeCell ref="B168:I168"/>
    <mergeCell ref="B149:F149"/>
    <mergeCell ref="B150:F150"/>
    <mergeCell ref="B151:F151"/>
    <mergeCell ref="B152:F152"/>
    <mergeCell ref="B99:F99"/>
    <mergeCell ref="B104:F104"/>
    <mergeCell ref="B105:F105"/>
    <mergeCell ref="B106:F106"/>
    <mergeCell ref="B107:F107"/>
    <mergeCell ref="B108:F108"/>
    <mergeCell ref="B109:F109"/>
    <mergeCell ref="B110:I110"/>
    <mergeCell ref="B111:F111"/>
    <mergeCell ref="B112:F112"/>
    <mergeCell ref="B113:F113"/>
    <mergeCell ref="B119:F119"/>
    <mergeCell ref="B120:F120"/>
    <mergeCell ref="B121:F121"/>
    <mergeCell ref="B122:F122"/>
    <mergeCell ref="B123:F123"/>
    <mergeCell ref="B100:F100"/>
    <mergeCell ref="B101:F101"/>
    <mergeCell ref="B102:F102"/>
    <mergeCell ref="B103:F103"/>
    <mergeCell ref="B114:F114"/>
    <mergeCell ref="B115:F115"/>
    <mergeCell ref="B116:F116"/>
    <mergeCell ref="B117:F117"/>
    <mergeCell ref="B118:F118"/>
    <mergeCell ref="B193:I193"/>
    <mergeCell ref="C195:D195"/>
    <mergeCell ref="F195:I195"/>
    <mergeCell ref="F196:G196"/>
    <mergeCell ref="H196:I196"/>
    <mergeCell ref="F197:G197"/>
    <mergeCell ref="H197:I197"/>
    <mergeCell ref="F198:I198"/>
    <mergeCell ref="C199:D199"/>
    <mergeCell ref="F199:I199"/>
    <mergeCell ref="C200:D200"/>
    <mergeCell ref="C201:D201"/>
    <mergeCell ref="F201:I201"/>
    <mergeCell ref="C202:D202"/>
    <mergeCell ref="F202:I207"/>
    <mergeCell ref="C203:D203"/>
    <mergeCell ref="C204:D204"/>
    <mergeCell ref="C205:D205"/>
    <mergeCell ref="C206:D206"/>
    <mergeCell ref="C207:D207"/>
  </mergeCells>
  <conditionalFormatting sqref="G76:H76 H97:H108 H64:H74 H31:H44 H111:H123 H129:H142 H146:H157">
    <cfRule type="expression" dxfId="221" priority="9">
      <formula>$L$8&lt;&gt;"Oui"</formula>
    </cfRule>
  </conditionalFormatting>
  <conditionalFormatting sqref="E164">
    <cfRule type="expression" dxfId="220" priority="5">
      <formula>$L$8="Non"</formula>
    </cfRule>
  </conditionalFormatting>
  <conditionalFormatting sqref="E165">
    <cfRule type="expression" dxfId="219" priority="3">
      <formula>#REF!="Privé"</formula>
    </cfRule>
  </conditionalFormatting>
  <conditionalFormatting sqref="B64:I65 G66:I75 B66:F74">
    <cfRule type="expression" dxfId="218" priority="2">
      <formula>$L$8="Non"</formula>
    </cfRule>
  </conditionalFormatting>
  <conditionalFormatting sqref="H81:H94">
    <cfRule type="expression" dxfId="217" priority="1">
      <formula>$L$8&lt;&gt;"Oui"</formula>
    </cfRule>
  </conditionalFormatting>
  <dataValidations xWindow="492" yWindow="919" count="7">
    <dataValidation type="decimal" operator="greaterThanOrEqual" allowBlank="1" showInputMessage="1" showErrorMessage="1" prompt=" - Veuillez saisir un coût unitaire supérieur à 4000 € hors taxes" sqref="E31:E44">
      <formula1>4000</formula1>
    </dataValidation>
    <dataValidation type="custom" allowBlank="1" showInputMessage="1" showErrorMessage="1" error="Le type de partenaire choisi n'est pas eligible au financement._x000a_Veuillez laisser vide la colonne « Part aidée »." sqref="H97:H108 H129:H142 H111:H123 H31:H44 H64:H74 G76:H76 H81:H94 H146:H157">
      <formula1>$L$8="Oui"</formula1>
    </dataValidation>
    <dataValidation type="textLength" operator="equal" allowBlank="1" showInputMessage="1" showErrorMessage="1" error="Veuillez renseigner un numéro de SIRET valide." sqref="D10">
      <formula1>14</formula1>
    </dataValidation>
    <dataValidation type="list" allowBlank="1" showInputMessage="1" showErrorMessage="1" prompt="- Menu déroulant" sqref="D14">
      <formula1>$M$12:$M$13</formula1>
    </dataValidation>
    <dataValidation type="decimal" operator="lessThanOrEqual" allowBlank="1" showInputMessage="1" showErrorMessage="1" prompt="- Veuillez saisir un taux: max 8%" sqref="E164">
      <formula1>8</formula1>
    </dataValidation>
    <dataValidation type="custom" allowBlank="1" showInputMessage="1" showErrorMessage="1" sqref="E165">
      <formula1>L30="Public"</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XFC1066"/>
  <sheetViews>
    <sheetView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5.21875" style="193" hidden="1"/>
    <col min="12" max="12" width="15.21875" style="212" hidden="1"/>
    <col min="13" max="25" width="15.21875" style="64" hidden="1"/>
    <col min="26" max="16383" width="0" style="64" hidden="1"/>
    <col min="16384" max="16384" width="15.21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VoletGeneral!$M$2&amp;"-03"</f>
        <v>ANR-22-EXES-00XX-03</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326">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77"/>
      <c r="J27" s="158"/>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3"/>
      <c r="B29" s="638" t="s">
        <v>51</v>
      </c>
      <c r="C29" s="639"/>
      <c r="D29" s="639"/>
      <c r="E29" s="639"/>
      <c r="F29" s="639"/>
      <c r="G29" s="639"/>
      <c r="H29" s="639"/>
      <c r="I29" s="758"/>
      <c r="J29" s="372"/>
      <c r="K29" s="163"/>
      <c r="L29" s="290" t="str">
        <f>IF(OR(($D$9=L9),($D$9=L10),($D$9=L11),($D$9=L12),($D$9=L13),($D$9=L14),($D$9=L15),($D$9=L21),($D$9=L22)),"Public","Privé")</f>
        <v>Privé</v>
      </c>
      <c r="M29" s="355"/>
      <c r="N29" s="355"/>
      <c r="O29" s="355"/>
      <c r="P29" s="355"/>
      <c r="Q29" s="355"/>
      <c r="R29" s="203"/>
      <c r="S29" s="203"/>
      <c r="T29" s="203"/>
      <c r="U29" s="203"/>
      <c r="V29" s="203"/>
      <c r="W29" s="203"/>
      <c r="X29" s="203"/>
      <c r="Y29" s="203"/>
      <c r="Z29" s="203"/>
      <c r="AA29" s="203"/>
    </row>
    <row r="30" spans="1:27" s="145" customFormat="1" ht="15" customHeight="1" thickTop="1" thickBot="1" x14ac:dyDescent="0.3">
      <c r="A30" s="286"/>
      <c r="B30" s="702" t="s">
        <v>12</v>
      </c>
      <c r="C30" s="647"/>
      <c r="D30" s="647"/>
      <c r="E30" s="115" t="s">
        <v>52</v>
      </c>
      <c r="F30" s="115" t="s">
        <v>53</v>
      </c>
      <c r="G30" s="116" t="s">
        <v>6</v>
      </c>
      <c r="H30" s="303" t="s">
        <v>7</v>
      </c>
      <c r="I30" s="117" t="s">
        <v>8</v>
      </c>
      <c r="J30" s="163"/>
      <c r="K30" s="163"/>
      <c r="L30" s="376" t="str">
        <f>IF(OR(($D$9=L9),($D$9=L10),($D$9=L11),($D$9=L12),($D$9=L13),($D$9=L14),($D$9=L15),($D$9=L21),($D$9=L22)),"Public","Privé")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5">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287"/>
      <c r="K31" s="163"/>
      <c r="L31" s="232"/>
      <c r="M31" s="143"/>
      <c r="N31" s="143"/>
      <c r="O31" s="143"/>
      <c r="P31" s="143"/>
      <c r="Q31" s="143"/>
    </row>
    <row r="32" spans="1:27" s="145" customFormat="1" ht="15" customHeight="1" thickTop="1" thickBot="1" x14ac:dyDescent="0.3">
      <c r="A32" s="167"/>
      <c r="B32" s="697"/>
      <c r="C32" s="698"/>
      <c r="D32" s="698"/>
      <c r="E32" s="327"/>
      <c r="F32" s="328"/>
      <c r="G32" s="124" t="str">
        <f t="shared" si="1"/>
        <v xml:space="preserve"> </v>
      </c>
      <c r="H32" s="327"/>
      <c r="I32" s="168" t="str">
        <f t="shared" si="2"/>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63"/>
      <c r="L33" s="235"/>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163"/>
      <c r="L35" s="235"/>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163"/>
      <c r="L36" s="235"/>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163"/>
      <c r="L37" s="235"/>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163"/>
      <c r="L38" s="235"/>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163"/>
      <c r="L39" s="235"/>
      <c r="M39" s="143"/>
      <c r="N39" s="143"/>
      <c r="O39" s="143"/>
      <c r="P39" s="143"/>
      <c r="Q39" s="143"/>
      <c r="R39" s="144"/>
      <c r="S39" s="144"/>
      <c r="T39" s="144"/>
      <c r="U39" s="144"/>
      <c r="V39" s="144"/>
      <c r="W39" s="144"/>
      <c r="X39" s="144"/>
      <c r="Y39" s="144"/>
      <c r="Z39" s="144"/>
      <c r="AA39" s="144"/>
    </row>
    <row r="40" spans="1:27" s="145"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84"/>
      <c r="L40" s="232"/>
      <c r="M40" s="143"/>
      <c r="N40" s="143"/>
      <c r="O40" s="143"/>
      <c r="P40" s="143"/>
      <c r="Q40" s="143"/>
      <c r="R40" s="144"/>
      <c r="S40" s="144"/>
      <c r="T40" s="144"/>
      <c r="U40" s="144"/>
      <c r="V40" s="144"/>
      <c r="W40" s="144"/>
      <c r="X40" s="144"/>
      <c r="Y40" s="144"/>
      <c r="Z40" s="144"/>
      <c r="AA40" s="144"/>
    </row>
    <row r="41" spans="1:27" s="183" customFormat="1" ht="15" customHeight="1" thickTop="1" thickBot="1" x14ac:dyDescent="0.35">
      <c r="A41" s="167"/>
      <c r="B41" s="697"/>
      <c r="C41" s="698"/>
      <c r="D41" s="698"/>
      <c r="E41" s="327"/>
      <c r="F41" s="328"/>
      <c r="G41" s="124" t="str">
        <f t="shared" si="1"/>
        <v xml:space="preserve"> </v>
      </c>
      <c r="H41" s="327"/>
      <c r="I41" s="168" t="str">
        <f t="shared" si="2"/>
        <v xml:space="preserve"> </v>
      </c>
      <c r="J41" s="163"/>
      <c r="K41" s="163"/>
      <c r="L41" s="233"/>
      <c r="M41" s="184"/>
      <c r="N41" s="184"/>
      <c r="O41" s="184"/>
      <c r="P41" s="184"/>
      <c r="Q41" s="18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3"/>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167"/>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145" customFormat="1" ht="15" customHeight="1" thickTop="1" thickBot="1" x14ac:dyDescent="0.3">
      <c r="A47" s="286"/>
      <c r="B47" s="703" t="s">
        <v>147</v>
      </c>
      <c r="C47" s="649"/>
      <c r="D47" s="294" t="s">
        <v>128</v>
      </c>
      <c r="E47" s="294" t="s">
        <v>52</v>
      </c>
      <c r="F47" s="294" t="s">
        <v>102</v>
      </c>
      <c r="G47" s="116" t="s">
        <v>6</v>
      </c>
      <c r="H47" s="294" t="s">
        <v>7</v>
      </c>
      <c r="I47" s="117" t="s">
        <v>8</v>
      </c>
      <c r="J47" s="163"/>
      <c r="K47" s="163"/>
      <c r="L47" s="232"/>
      <c r="M47" s="143"/>
      <c r="N47" s="143"/>
      <c r="O47" s="143"/>
      <c r="P47" s="143"/>
      <c r="Q47" s="143"/>
      <c r="R47" s="144"/>
      <c r="S47" s="144"/>
      <c r="T47" s="144"/>
      <c r="U47" s="144"/>
      <c r="V47" s="144"/>
      <c r="W47" s="144"/>
      <c r="X47" s="144"/>
      <c r="Y47" s="144"/>
      <c r="Z47" s="144"/>
      <c r="AA47" s="144"/>
    </row>
    <row r="48" spans="1:27" s="290" customFormat="1" ht="30" customHeight="1" thickTop="1" thickBot="1" x14ac:dyDescent="0.35">
      <c r="A48" s="167"/>
      <c r="B48" s="706" t="s">
        <v>158</v>
      </c>
      <c r="C48" s="707"/>
      <c r="D48" s="707"/>
      <c r="E48" s="707"/>
      <c r="F48" s="707"/>
      <c r="G48" s="707"/>
      <c r="H48" s="707"/>
      <c r="I48" s="708"/>
      <c r="J48" s="286"/>
      <c r="K48" s="163"/>
      <c r="L48" s="232"/>
      <c r="M48" s="143"/>
      <c r="N48" s="143"/>
      <c r="O48" s="143"/>
      <c r="P48" s="143"/>
      <c r="Q48" s="143"/>
    </row>
    <row r="49" spans="1:27" s="293" customFormat="1" ht="25.5" customHeight="1" thickTop="1" thickBot="1" x14ac:dyDescent="0.3">
      <c r="A49" s="180"/>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63"/>
      <c r="K49" s="181"/>
      <c r="L49" s="236"/>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81"/>
      <c r="K50" s="163"/>
      <c r="L50" s="233"/>
      <c r="M50" s="170"/>
      <c r="N50" s="170"/>
      <c r="O50" s="170"/>
      <c r="P50" s="170"/>
      <c r="Q50" s="170"/>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3"/>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67"/>
      <c r="B63" s="706" t="s">
        <v>159</v>
      </c>
      <c r="C63" s="707"/>
      <c r="D63" s="707"/>
      <c r="E63" s="707"/>
      <c r="F63" s="707"/>
      <c r="G63" s="707"/>
      <c r="H63" s="707"/>
      <c r="I63" s="708"/>
      <c r="J63" s="163"/>
      <c r="K63" s="163"/>
      <c r="L63" s="232"/>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80"/>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63"/>
      <c r="K64" s="181"/>
      <c r="L64" s="236"/>
      <c r="M64" s="143"/>
      <c r="N64" s="143"/>
      <c r="O64" s="143"/>
      <c r="P64" s="143"/>
      <c r="Q64" s="143"/>
      <c r="R64" s="144"/>
      <c r="S64" s="144"/>
      <c r="T64" s="144"/>
      <c r="U64" s="144"/>
      <c r="V64" s="144"/>
      <c r="W64" s="144"/>
      <c r="X64" s="144"/>
      <c r="Y64" s="144"/>
      <c r="Z64" s="144"/>
      <c r="AA64" s="144"/>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81"/>
      <c r="K65" s="163"/>
      <c r="L65" s="232"/>
      <c r="M65" s="170"/>
      <c r="N65" s="170"/>
      <c r="O65" s="170"/>
      <c r="P65" s="170"/>
      <c r="Q65" s="170"/>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K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L76" s="232"/>
      <c r="M76" s="143"/>
      <c r="N76" s="143"/>
      <c r="O76" s="143"/>
      <c r="P76" s="143"/>
      <c r="Q76" s="143"/>
      <c r="R76" s="144"/>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S77" s="144"/>
      <c r="T77" s="144"/>
      <c r="U77" s="144"/>
      <c r="V77" s="144"/>
      <c r="W77" s="144"/>
      <c r="X77" s="144"/>
      <c r="Y77" s="144"/>
      <c r="Z77" s="144"/>
      <c r="AA77" s="144"/>
    </row>
    <row r="78" spans="1:27" s="293" customFormat="1" ht="15" customHeight="1" thickTop="1" thickBot="1" x14ac:dyDescent="0.3">
      <c r="A78" s="167"/>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3" customFormat="1" ht="15" customHeight="1" thickTop="1" thickBot="1" x14ac:dyDescent="0.3">
      <c r="A79" s="286"/>
      <c r="B79" s="722" t="s">
        <v>12</v>
      </c>
      <c r="C79" s="723"/>
      <c r="D79" s="723"/>
      <c r="E79" s="116" t="s">
        <v>52</v>
      </c>
      <c r="F79" s="116" t="s">
        <v>53</v>
      </c>
      <c r="G79" s="116" t="s">
        <v>6</v>
      </c>
      <c r="H79" s="303" t="s">
        <v>7</v>
      </c>
      <c r="I79" s="117" t="s">
        <v>8</v>
      </c>
      <c r="J79" s="163"/>
      <c r="K79" s="163"/>
      <c r="L79" s="232"/>
      <c r="M79" s="143"/>
      <c r="N79" s="143"/>
      <c r="O79" s="143"/>
      <c r="P79" s="143"/>
      <c r="Q79" s="143"/>
      <c r="R79" s="144"/>
      <c r="S79" s="144"/>
      <c r="T79" s="144"/>
      <c r="U79" s="144"/>
      <c r="V79" s="144"/>
      <c r="W79" s="144"/>
      <c r="X79" s="144"/>
      <c r="Y79" s="144"/>
      <c r="Z79" s="144"/>
      <c r="AA79" s="144"/>
    </row>
    <row r="80" spans="1:27" s="290" customFormat="1" ht="30" customHeight="1" thickTop="1" thickBot="1" x14ac:dyDescent="0.35">
      <c r="A80" s="167"/>
      <c r="B80" s="706" t="s">
        <v>168</v>
      </c>
      <c r="C80" s="707"/>
      <c r="D80" s="707"/>
      <c r="E80" s="707" t="s">
        <v>52</v>
      </c>
      <c r="F80" s="707" t="s">
        <v>53</v>
      </c>
      <c r="G80" s="707" t="s">
        <v>6</v>
      </c>
      <c r="H80" s="707" t="s">
        <v>54</v>
      </c>
      <c r="I80" s="708" t="s">
        <v>8</v>
      </c>
      <c r="J80" s="286"/>
      <c r="K80" s="163"/>
      <c r="L80" s="232"/>
      <c r="M80" s="143"/>
      <c r="N80" s="143"/>
      <c r="O80" s="143"/>
      <c r="P80" s="143"/>
      <c r="Q80" s="143"/>
    </row>
    <row r="81" spans="1:27" s="145" customFormat="1" ht="15" customHeight="1" thickTop="1" thickBot="1" x14ac:dyDescent="0.3">
      <c r="A81" s="180"/>
      <c r="B81" s="733"/>
      <c r="C81" s="734"/>
      <c r="D81" s="734"/>
      <c r="E81" s="734"/>
      <c r="F81" s="735"/>
      <c r="G81" s="334"/>
      <c r="H81" s="327"/>
      <c r="I81" s="186" t="str">
        <f t="shared" ref="I81:I94" si="8">IF(OR(ISNUMBER(G81),ISNUMBER(H81)),ROUND(IF(ISNUMBER(G81),G81,0)-IF(ISNUMBER(H81),H81,0),2)," ")</f>
        <v xml:space="preserve"> </v>
      </c>
      <c r="J81" s="163"/>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81"/>
      <c r="K82" s="163"/>
      <c r="L82" s="232"/>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6"/>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6"/>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6"/>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6"/>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6"/>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6"/>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6"/>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730" t="s">
        <v>119</v>
      </c>
      <c r="C95" s="731"/>
      <c r="D95" s="731"/>
      <c r="E95" s="731"/>
      <c r="F95" s="732"/>
      <c r="G95" s="125">
        <f>SUM(G81:G94)</f>
        <v>0</v>
      </c>
      <c r="H95" s="120">
        <f>IF($L$8="Non",0,SUM(H81:H94))</f>
        <v>0</v>
      </c>
      <c r="I95" s="121">
        <f>SUM(I81:I94)</f>
        <v>0</v>
      </c>
      <c r="J95" s="163"/>
      <c r="K95" s="163"/>
      <c r="L95" s="232"/>
      <c r="M95" s="170"/>
      <c r="N95" s="170"/>
      <c r="O95" s="170"/>
      <c r="P95" s="170"/>
      <c r="Q95" s="170"/>
      <c r="R95" s="170"/>
      <c r="S95" s="170"/>
      <c r="T95" s="170"/>
      <c r="U95" s="170"/>
      <c r="V95" s="170"/>
      <c r="W95" s="144"/>
      <c r="X95" s="144"/>
      <c r="Y95" s="144"/>
      <c r="Z95" s="144"/>
      <c r="AA95" s="144"/>
    </row>
    <row r="96" spans="1:27" s="145" customFormat="1" ht="15" customHeight="1" thickTop="1" thickBot="1" x14ac:dyDescent="0.35">
      <c r="A96" s="180"/>
      <c r="B96" s="706" t="s">
        <v>60</v>
      </c>
      <c r="C96" s="707"/>
      <c r="D96" s="707"/>
      <c r="E96" s="707"/>
      <c r="F96" s="707"/>
      <c r="G96" s="707"/>
      <c r="H96" s="707"/>
      <c r="I96" s="708"/>
      <c r="J96" s="163"/>
      <c r="K96" s="232"/>
      <c r="L96" s="232"/>
      <c r="M96" s="170"/>
      <c r="N96" s="170"/>
      <c r="O96" s="170"/>
      <c r="P96" s="170"/>
      <c r="Q96" s="170"/>
      <c r="R96" s="170"/>
      <c r="S96" s="170"/>
      <c r="T96" s="170"/>
      <c r="U96" s="170"/>
      <c r="V96" s="170"/>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81"/>
      <c r="K97" s="232"/>
      <c r="L97" s="232"/>
      <c r="M97" s="170"/>
      <c r="N97" s="170"/>
      <c r="O97" s="170"/>
      <c r="P97" s="170"/>
      <c r="Q97" s="170"/>
      <c r="R97" s="170"/>
      <c r="S97" s="170"/>
      <c r="T97" s="170"/>
      <c r="U97" s="170"/>
      <c r="V97" s="170"/>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70"/>
      <c r="N98" s="170"/>
      <c r="O98" s="170"/>
      <c r="P98" s="170"/>
      <c r="Q98" s="170"/>
      <c r="R98" s="170"/>
      <c r="S98" s="170"/>
      <c r="T98" s="170"/>
      <c r="U98" s="170"/>
      <c r="V98" s="170"/>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c r="M99" s="170"/>
      <c r="N99" s="170"/>
      <c r="O99" s="170"/>
      <c r="P99" s="170"/>
      <c r="Q99" s="170"/>
      <c r="R99" s="170"/>
      <c r="S99" s="170"/>
      <c r="T99" s="170"/>
      <c r="U99" s="170"/>
      <c r="V99" s="170"/>
      <c r="W99" s="144"/>
      <c r="X99" s="144"/>
      <c r="Y99" s="144"/>
      <c r="Z99" s="144"/>
      <c r="AA99" s="144"/>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c r="M100" s="170"/>
      <c r="N100" s="170"/>
      <c r="O100" s="170"/>
      <c r="P100" s="170"/>
      <c r="Q100" s="170"/>
      <c r="R100" s="170"/>
      <c r="S100" s="170"/>
      <c r="T100" s="170"/>
      <c r="U100" s="170"/>
      <c r="V100" s="170"/>
      <c r="W100" s="144"/>
      <c r="X100" s="144"/>
      <c r="Y100" s="144"/>
      <c r="Z100" s="144"/>
      <c r="AA100" s="144"/>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c r="M101" s="170"/>
      <c r="N101" s="170"/>
      <c r="O101" s="170"/>
      <c r="P101" s="170"/>
      <c r="Q101" s="170"/>
      <c r="R101" s="170"/>
      <c r="S101" s="170"/>
      <c r="T101" s="170"/>
      <c r="U101" s="170"/>
      <c r="V101" s="170"/>
      <c r="W101" s="144"/>
      <c r="X101" s="144"/>
      <c r="Y101" s="144"/>
      <c r="Z101" s="144"/>
      <c r="AA101" s="144"/>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c r="M102" s="170"/>
      <c r="N102" s="170"/>
      <c r="O102" s="170"/>
      <c r="P102" s="170"/>
      <c r="Q102" s="170"/>
      <c r="R102" s="170"/>
      <c r="S102" s="170"/>
      <c r="T102" s="170"/>
      <c r="U102" s="170"/>
      <c r="V102" s="170"/>
      <c r="W102" s="144"/>
      <c r="X102" s="144"/>
      <c r="Y102" s="144"/>
      <c r="Z102" s="144"/>
      <c r="AA102" s="144"/>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c r="M103" s="170"/>
      <c r="N103" s="170"/>
      <c r="O103" s="170"/>
      <c r="P103" s="170"/>
      <c r="Q103" s="170"/>
      <c r="R103" s="170"/>
      <c r="S103" s="170"/>
      <c r="T103" s="170"/>
      <c r="U103" s="170"/>
      <c r="V103" s="170"/>
      <c r="W103" s="144"/>
      <c r="X103" s="144"/>
      <c r="Y103" s="144"/>
      <c r="Z103" s="144"/>
      <c r="AA103" s="144"/>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M104" s="170"/>
      <c r="N104" s="170"/>
      <c r="O104" s="170"/>
      <c r="P104" s="170"/>
      <c r="Q104" s="170"/>
      <c r="R104" s="170"/>
      <c r="S104" s="170"/>
      <c r="T104" s="170"/>
      <c r="U104" s="170"/>
      <c r="V104" s="170"/>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M105" s="170"/>
      <c r="N105" s="170"/>
      <c r="O105" s="170"/>
      <c r="P105" s="170"/>
      <c r="Q105" s="170"/>
      <c r="R105" s="170"/>
      <c r="S105" s="170"/>
      <c r="T105" s="170"/>
      <c r="U105" s="170"/>
      <c r="V105" s="170"/>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M106" s="170"/>
      <c r="N106" s="170"/>
      <c r="O106" s="170"/>
      <c r="P106" s="170"/>
      <c r="Q106" s="170"/>
      <c r="R106" s="170"/>
      <c r="S106" s="170"/>
      <c r="T106" s="170"/>
      <c r="U106" s="170"/>
      <c r="V106" s="170"/>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M107" s="170"/>
      <c r="N107" s="170"/>
      <c r="O107" s="170"/>
      <c r="P107" s="170"/>
      <c r="Q107" s="170"/>
      <c r="R107" s="170"/>
      <c r="S107" s="170"/>
      <c r="T107" s="170"/>
      <c r="U107" s="170"/>
      <c r="V107" s="170"/>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M108" s="170"/>
      <c r="N108" s="170"/>
      <c r="O108" s="170"/>
      <c r="P108" s="170"/>
      <c r="Q108" s="170"/>
      <c r="R108" s="170"/>
      <c r="S108" s="170"/>
      <c r="T108" s="170"/>
      <c r="U108" s="170"/>
      <c r="V108" s="170"/>
      <c r="W108" s="144"/>
      <c r="X108" s="144"/>
      <c r="Y108" s="144"/>
      <c r="Z108" s="144"/>
      <c r="AA108" s="144"/>
    </row>
    <row r="109" spans="1:27" s="145" customFormat="1" ht="15" customHeight="1" thickTop="1" thickBot="1" x14ac:dyDescent="0.3">
      <c r="A109" s="167"/>
      <c r="B109" s="730" t="s">
        <v>61</v>
      </c>
      <c r="C109" s="731"/>
      <c r="D109" s="731"/>
      <c r="E109" s="731"/>
      <c r="F109" s="732"/>
      <c r="G109" s="120">
        <f>SUM(G97:G108)</f>
        <v>0</v>
      </c>
      <c r="H109" s="120">
        <f>IF($L$9="Non",0,SUM(H97:H108))</f>
        <v>0</v>
      </c>
      <c r="I109" s="121">
        <f>SUM(I97:I108)</f>
        <v>0</v>
      </c>
      <c r="J109" s="163"/>
      <c r="K109" s="232"/>
      <c r="L109" s="232"/>
      <c r="M109" s="170"/>
      <c r="N109" s="170"/>
      <c r="O109" s="170"/>
      <c r="P109" s="170"/>
      <c r="Q109" s="170"/>
      <c r="R109" s="170"/>
      <c r="S109" s="170"/>
      <c r="T109" s="170"/>
      <c r="U109" s="170"/>
      <c r="V109" s="170"/>
      <c r="W109" s="144"/>
      <c r="X109" s="144"/>
      <c r="Y109" s="144"/>
      <c r="Z109" s="144"/>
      <c r="AA109" s="144"/>
    </row>
    <row r="110" spans="1:27" s="145" customFormat="1" ht="15" customHeight="1" thickTop="1" thickBot="1" x14ac:dyDescent="0.35">
      <c r="A110" s="180"/>
      <c r="B110" s="706" t="s">
        <v>58</v>
      </c>
      <c r="C110" s="707"/>
      <c r="D110" s="707"/>
      <c r="E110" s="707"/>
      <c r="F110" s="707"/>
      <c r="G110" s="707"/>
      <c r="H110" s="707"/>
      <c r="I110" s="708"/>
      <c r="J110" s="163"/>
      <c r="K110" s="232"/>
      <c r="L110" s="232"/>
      <c r="S110" s="144"/>
      <c r="T110" s="144"/>
      <c r="U110" s="144"/>
      <c r="V110" s="144"/>
      <c r="W110" s="144"/>
      <c r="X110" s="144"/>
      <c r="Y110" s="144"/>
      <c r="Z110" s="144"/>
      <c r="AA110" s="144"/>
    </row>
    <row r="111" spans="1:27" s="145" customFormat="1" ht="13.2"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81"/>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232"/>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232"/>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232"/>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232"/>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232"/>
      <c r="L118" s="232"/>
      <c r="S118" s="144"/>
      <c r="T118" s="144"/>
      <c r="U118" s="144"/>
      <c r="V118" s="144"/>
      <c r="W118" s="144"/>
      <c r="X118" s="144"/>
      <c r="Y118" s="144"/>
      <c r="Z118" s="144"/>
      <c r="AA118" s="144"/>
    </row>
    <row r="119" spans="1:27" s="145" customFormat="1" ht="15" customHeight="1" thickTop="1" thickBot="1" x14ac:dyDescent="0.3">
      <c r="A119" s="167"/>
      <c r="B119" s="622"/>
      <c r="C119" s="623"/>
      <c r="D119" s="623"/>
      <c r="E119" s="623"/>
      <c r="F119" s="624"/>
      <c r="G119" s="335"/>
      <c r="H119" s="327"/>
      <c r="I119" s="119" t="str">
        <f t="shared" si="10"/>
        <v xml:space="preserve"> </v>
      </c>
      <c r="J119" s="163"/>
      <c r="K119" s="232"/>
      <c r="L119" s="232"/>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63"/>
      <c r="L120" s="235"/>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5">
      <c r="A121" s="167"/>
      <c r="B121" s="622"/>
      <c r="C121" s="623"/>
      <c r="D121" s="623"/>
      <c r="E121" s="623"/>
      <c r="F121" s="624"/>
      <c r="G121" s="335"/>
      <c r="H121" s="327"/>
      <c r="I121" s="119" t="str">
        <f t="shared" si="10"/>
        <v xml:space="preserve"> </v>
      </c>
      <c r="J121" s="163"/>
      <c r="K121" s="184"/>
      <c r="L121" s="235"/>
      <c r="M121" s="143"/>
      <c r="N121" s="143"/>
      <c r="O121" s="143"/>
      <c r="P121" s="143"/>
      <c r="Q121" s="143"/>
      <c r="R121" s="144"/>
      <c r="S121" s="144"/>
      <c r="T121" s="144"/>
      <c r="U121" s="144"/>
      <c r="V121" s="144"/>
      <c r="W121" s="144"/>
      <c r="X121" s="144"/>
      <c r="Y121" s="144"/>
      <c r="Z121" s="144"/>
      <c r="AA121" s="144"/>
    </row>
    <row r="122" spans="1:27" s="183"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84"/>
      <c r="N122" s="184"/>
      <c r="O122" s="184"/>
      <c r="P122" s="184"/>
      <c r="Q122" s="184"/>
    </row>
    <row r="123" spans="1:27" s="145" customFormat="1" ht="15" customHeight="1" thickTop="1" thickBot="1" x14ac:dyDescent="0.35">
      <c r="A123" s="167"/>
      <c r="B123" s="622"/>
      <c r="C123" s="623"/>
      <c r="D123" s="623"/>
      <c r="E123" s="623"/>
      <c r="F123" s="624"/>
      <c r="G123" s="335"/>
      <c r="H123" s="327"/>
      <c r="I123" s="119" t="str">
        <f t="shared" si="10"/>
        <v xml:space="preserve"> </v>
      </c>
      <c r="J123" s="163"/>
      <c r="K123" s="163"/>
      <c r="L123" s="235"/>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67"/>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286"/>
      <c r="B128" s="634" t="s">
        <v>12</v>
      </c>
      <c r="C128" s="635"/>
      <c r="D128" s="635"/>
      <c r="E128" s="635"/>
      <c r="F128" s="636"/>
      <c r="G128" s="115" t="s">
        <v>6</v>
      </c>
      <c r="H128" s="303" t="s">
        <v>7</v>
      </c>
      <c r="I128" s="117" t="s">
        <v>8</v>
      </c>
      <c r="J128" s="163"/>
      <c r="K128" s="163"/>
      <c r="L128" s="232"/>
      <c r="M128" s="143"/>
      <c r="N128" s="143"/>
      <c r="O128" s="143"/>
      <c r="P128" s="143"/>
      <c r="Q128" s="143"/>
      <c r="R128" s="144"/>
      <c r="S128" s="144"/>
      <c r="T128" s="144"/>
      <c r="U128" s="144"/>
      <c r="V128" s="144"/>
      <c r="W128" s="144"/>
      <c r="X128" s="144"/>
      <c r="Y128" s="144"/>
      <c r="Z128" s="144"/>
      <c r="AA128" s="144"/>
    </row>
    <row r="129" spans="1:27" s="290" customFormat="1" ht="30" customHeight="1" thickTop="1" thickBot="1" x14ac:dyDescent="0.35">
      <c r="A129" s="167"/>
      <c r="B129" s="637" t="s">
        <v>46</v>
      </c>
      <c r="C129" s="632"/>
      <c r="D129" s="632"/>
      <c r="E129" s="632"/>
      <c r="F129" s="632"/>
      <c r="G129" s="335" t="s">
        <v>46</v>
      </c>
      <c r="H129" s="327"/>
      <c r="I129" s="119" t="str">
        <f t="shared" ref="I129:I142" si="12">IF(OR(ISNUMBER(G129),ISNUMBER(H129)),ROUND(IF(ISNUMBER(G129),G129,0)-IF(ISNUMBER(H129),H129,0),2)," ")</f>
        <v xml:space="preserve"> </v>
      </c>
      <c r="J129" s="286"/>
      <c r="K129" s="163"/>
      <c r="L129" s="232"/>
      <c r="M129" s="143"/>
      <c r="N129" s="143"/>
      <c r="O129" s="143"/>
      <c r="P129" s="143"/>
      <c r="Q129" s="143"/>
    </row>
    <row r="130" spans="1:27" s="145" customFormat="1" ht="15" customHeight="1" thickTop="1" thickBot="1" x14ac:dyDescent="0.3">
      <c r="A130" s="167"/>
      <c r="B130" s="637" t="s">
        <v>46</v>
      </c>
      <c r="C130" s="632"/>
      <c r="D130" s="632"/>
      <c r="E130" s="632"/>
      <c r="F130" s="632"/>
      <c r="G130" s="335"/>
      <c r="H130" s="327"/>
      <c r="I130" s="119" t="str">
        <f t="shared" si="12"/>
        <v xml:space="preserve"> </v>
      </c>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63"/>
      <c r="L131" s="235"/>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163"/>
      <c r="L132" s="235"/>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163"/>
      <c r="L133" s="235"/>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163"/>
      <c r="L134" s="235"/>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163"/>
      <c r="L135" s="235"/>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163"/>
      <c r="L136" s="235"/>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163"/>
      <c r="L137" s="235"/>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5">
      <c r="A138" s="167"/>
      <c r="B138" s="637" t="s">
        <v>46</v>
      </c>
      <c r="C138" s="632"/>
      <c r="D138" s="632"/>
      <c r="E138" s="632"/>
      <c r="F138" s="632"/>
      <c r="G138" s="335"/>
      <c r="H138" s="327"/>
      <c r="I138" s="119" t="str">
        <f t="shared" si="12"/>
        <v xml:space="preserve"> </v>
      </c>
      <c r="J138" s="163"/>
      <c r="K138" s="184"/>
      <c r="L138" s="232"/>
      <c r="M138" s="143"/>
      <c r="N138" s="143"/>
      <c r="O138" s="143"/>
      <c r="P138" s="143"/>
      <c r="Q138" s="143"/>
      <c r="R138" s="144"/>
      <c r="S138" s="144"/>
      <c r="T138" s="144"/>
      <c r="U138" s="144"/>
      <c r="V138" s="144"/>
      <c r="W138" s="144"/>
      <c r="X138" s="144"/>
      <c r="Y138" s="144"/>
      <c r="Z138" s="144"/>
      <c r="AA138" s="144"/>
    </row>
    <row r="139" spans="1:27" s="183" customFormat="1" ht="15" customHeight="1" thickTop="1" thickBot="1" x14ac:dyDescent="0.35">
      <c r="A139" s="167"/>
      <c r="B139" s="637" t="s">
        <v>46</v>
      </c>
      <c r="C139" s="632"/>
      <c r="D139" s="632"/>
      <c r="E139" s="632"/>
      <c r="F139" s="632"/>
      <c r="G139" s="335"/>
      <c r="H139" s="327"/>
      <c r="I139" s="119" t="str">
        <f t="shared" si="12"/>
        <v xml:space="preserve"> </v>
      </c>
      <c r="J139" s="163"/>
      <c r="K139" s="163"/>
      <c r="L139" s="232"/>
      <c r="M139" s="184"/>
      <c r="N139" s="184"/>
      <c r="O139" s="184"/>
      <c r="P139" s="184"/>
      <c r="Q139" s="18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167"/>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145" customFormat="1" ht="15" customHeight="1" thickTop="1" thickBot="1" x14ac:dyDescent="0.3">
      <c r="A145" s="286"/>
      <c r="B145" s="634" t="s">
        <v>12</v>
      </c>
      <c r="C145" s="635"/>
      <c r="D145" s="635"/>
      <c r="E145" s="635"/>
      <c r="F145" s="636"/>
      <c r="G145" s="115" t="s">
        <v>6</v>
      </c>
      <c r="H145" s="303" t="s">
        <v>7</v>
      </c>
      <c r="I145" s="117" t="s">
        <v>8</v>
      </c>
      <c r="J145" s="163"/>
      <c r="K145" s="163"/>
      <c r="L145" s="232"/>
      <c r="M145" s="143"/>
      <c r="N145" s="143"/>
      <c r="O145" s="143"/>
      <c r="P145" s="143"/>
      <c r="Q145" s="143"/>
      <c r="R145" s="144"/>
      <c r="S145" s="144"/>
      <c r="T145" s="144"/>
      <c r="U145" s="144"/>
      <c r="V145" s="144"/>
      <c r="W145" s="144"/>
      <c r="X145" s="144"/>
      <c r="Y145" s="144"/>
      <c r="Z145" s="144"/>
      <c r="AA145" s="144"/>
    </row>
    <row r="146" spans="1:27" s="290" customFormat="1" ht="30" customHeight="1" thickTop="1" thickBot="1" x14ac:dyDescent="0.35">
      <c r="A146" s="167"/>
      <c r="B146" s="637" t="s">
        <v>46</v>
      </c>
      <c r="C146" s="632"/>
      <c r="D146" s="632"/>
      <c r="E146" s="632"/>
      <c r="F146" s="632"/>
      <c r="G146" s="335" t="s">
        <v>46</v>
      </c>
      <c r="H146" s="327"/>
      <c r="I146" s="119" t="str">
        <f t="shared" ref="I146:I157" si="14">IF(OR(ISNUMBER(G146),ISNUMBER(H146)),ROUND(IF(ISNUMBER(G146),G146,0)-IF(ISNUMBER(H146),H146,0),2)," ")</f>
        <v xml:space="preserve"> </v>
      </c>
      <c r="J146" s="286"/>
      <c r="K146" s="163"/>
      <c r="L146" s="232"/>
      <c r="M146" s="143"/>
      <c r="N146" s="143"/>
      <c r="O146" s="143"/>
      <c r="P146" s="143"/>
      <c r="Q146" s="143"/>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2"/>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63"/>
      <c r="L148" s="237"/>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228"/>
      <c r="L149" s="237"/>
      <c r="M149" s="143"/>
      <c r="N149" s="143"/>
      <c r="O149" s="143"/>
      <c r="P149" s="143"/>
      <c r="Q149" s="14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228"/>
      <c r="L150" s="237"/>
      <c r="M150" s="143"/>
      <c r="N150" s="143"/>
      <c r="O150" s="143"/>
      <c r="P150" s="143"/>
      <c r="Q150" s="14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228"/>
      <c r="L151" s="237"/>
      <c r="M151" s="143"/>
      <c r="N151" s="143"/>
      <c r="O151" s="143"/>
      <c r="P151" s="143"/>
      <c r="Q151" s="14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228"/>
      <c r="L152" s="237"/>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67"/>
      <c r="B153" s="637" t="s">
        <v>46</v>
      </c>
      <c r="C153" s="632"/>
      <c r="D153" s="632"/>
      <c r="E153" s="632"/>
      <c r="F153" s="632"/>
      <c r="G153" s="335"/>
      <c r="H153" s="327"/>
      <c r="I153" s="119" t="str">
        <f t="shared" si="14"/>
        <v xml:space="preserve"> </v>
      </c>
      <c r="J153" s="163"/>
      <c r="K153" s="171"/>
      <c r="L153" s="232"/>
      <c r="M153" s="143"/>
      <c r="N153" s="143"/>
      <c r="O153" s="143"/>
      <c r="P153" s="143"/>
      <c r="Q153" s="143"/>
      <c r="R153" s="144"/>
      <c r="S153" s="144"/>
      <c r="T153" s="144"/>
      <c r="U153" s="144"/>
      <c r="V153" s="144"/>
      <c r="W153" s="144"/>
      <c r="X153" s="144"/>
      <c r="Y153" s="144"/>
      <c r="Z153" s="144"/>
      <c r="AA153" s="144"/>
    </row>
    <row r="154" spans="1:27" s="175" customFormat="1" ht="15" customHeight="1" thickTop="1" thickBot="1" x14ac:dyDescent="0.3">
      <c r="A154" s="167"/>
      <c r="B154" s="637" t="s">
        <v>46</v>
      </c>
      <c r="C154" s="632"/>
      <c r="D154" s="632"/>
      <c r="E154" s="632"/>
      <c r="F154" s="632"/>
      <c r="G154" s="335"/>
      <c r="H154" s="327"/>
      <c r="I154" s="119" t="str">
        <f t="shared" si="14"/>
        <v xml:space="preserve"> </v>
      </c>
      <c r="J154" s="163"/>
      <c r="K154" s="163"/>
      <c r="L154" s="232"/>
      <c r="M154" s="173"/>
      <c r="N154" s="173"/>
      <c r="O154" s="173"/>
      <c r="P154" s="173"/>
      <c r="Q154" s="173"/>
      <c r="R154" s="174"/>
      <c r="S154" s="174"/>
      <c r="T154" s="174"/>
      <c r="U154" s="174"/>
      <c r="V154" s="174"/>
      <c r="W154" s="174"/>
      <c r="X154" s="174"/>
      <c r="Y154" s="174"/>
      <c r="Z154" s="174"/>
      <c r="AA154" s="17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57"/>
      <c r="L155" s="232"/>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8"/>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437" t="s">
        <v>63</v>
      </c>
      <c r="C160" s="438"/>
      <c r="D160" s="438"/>
      <c r="E160" s="438"/>
      <c r="F160" s="438"/>
      <c r="G160" s="438"/>
      <c r="H160" s="438"/>
      <c r="I160" s="652"/>
      <c r="J160" s="163"/>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2"/>
      <c r="B161" s="719"/>
      <c r="C161" s="720"/>
      <c r="D161" s="720"/>
      <c r="E161" s="720"/>
      <c r="F161" s="720"/>
      <c r="G161" s="720"/>
      <c r="H161" s="720"/>
      <c r="I161" s="721"/>
      <c r="J161" s="171"/>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714"/>
      <c r="C162" s="715"/>
      <c r="D162" s="715"/>
      <c r="E162" s="715"/>
      <c r="F162" s="716"/>
      <c r="G162" s="194" t="s">
        <v>64</v>
      </c>
      <c r="H162" s="303" t="s">
        <v>7</v>
      </c>
      <c r="I162" s="195" t="s">
        <v>8</v>
      </c>
      <c r="J162" s="163"/>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57"/>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5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321" customFormat="1" ht="15" customHeight="1" thickTop="1" thickBot="1" x14ac:dyDescent="0.3">
      <c r="A169" s="142"/>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46"/>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77"/>
      <c r="B171" s="199">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v>3</v>
      </c>
      <c r="C173" s="122" t="s">
        <v>46</v>
      </c>
      <c r="D173" s="632" t="s">
        <v>46</v>
      </c>
      <c r="E173" s="632"/>
      <c r="F173" s="632"/>
      <c r="G173" s="632"/>
      <c r="H173" s="335"/>
      <c r="I173" s="338"/>
      <c r="J173" s="163"/>
      <c r="K173" s="163"/>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v>4</v>
      </c>
      <c r="C174" s="122" t="s">
        <v>46</v>
      </c>
      <c r="D174" s="632" t="s">
        <v>46</v>
      </c>
      <c r="E174" s="632"/>
      <c r="F174" s="632"/>
      <c r="G174" s="632"/>
      <c r="H174" s="335" t="s">
        <v>46</v>
      </c>
      <c r="I174" s="338" t="s">
        <v>46</v>
      </c>
      <c r="J174" s="163"/>
      <c r="K174" s="157"/>
      <c r="L174" s="23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v>5</v>
      </c>
      <c r="C175" s="122" t="s">
        <v>46</v>
      </c>
      <c r="D175" s="632" t="s">
        <v>46</v>
      </c>
      <c r="E175" s="632"/>
      <c r="F175" s="632"/>
      <c r="G175" s="632"/>
      <c r="H175" s="335" t="s">
        <v>46</v>
      </c>
      <c r="I175" s="338" t="s">
        <v>46</v>
      </c>
      <c r="J175" s="163"/>
      <c r="K175" s="163"/>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v>6</v>
      </c>
      <c r="C176" s="122" t="s">
        <v>46</v>
      </c>
      <c r="D176" s="632" t="s">
        <v>46</v>
      </c>
      <c r="E176" s="633"/>
      <c r="F176" s="633"/>
      <c r="G176" s="633"/>
      <c r="H176" s="335" t="s">
        <v>46</v>
      </c>
      <c r="I176" s="338" t="s">
        <v>46</v>
      </c>
      <c r="J176" s="163"/>
      <c r="K176" s="157"/>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6">SUM(H171:H178)</f>
        <v>0</v>
      </c>
      <c r="I179" s="200">
        <f t="shared" si="16"/>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67"/>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52"/>
      <c r="B181" s="437" t="s">
        <v>69</v>
      </c>
      <c r="C181" s="438"/>
      <c r="D181" s="438"/>
      <c r="E181" s="438"/>
      <c r="F181" s="438"/>
      <c r="G181" s="438"/>
      <c r="H181" s="438"/>
      <c r="I181" s="652"/>
      <c r="J181" s="163"/>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2"/>
      <c r="B182" s="150"/>
      <c r="C182" s="150"/>
      <c r="D182" s="150"/>
      <c r="E182" s="150"/>
      <c r="F182" s="150"/>
      <c r="G182" s="150"/>
      <c r="H182" s="150"/>
      <c r="I182" s="150"/>
      <c r="J182" s="157"/>
      <c r="K182" s="163"/>
      <c r="L182" s="202"/>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46"/>
      <c r="B183" s="439"/>
      <c r="C183" s="440"/>
      <c r="D183" s="440"/>
      <c r="E183" s="440"/>
      <c r="F183" s="440"/>
      <c r="G183" s="440"/>
      <c r="H183" s="440"/>
      <c r="I183" s="441"/>
      <c r="J183" s="163"/>
      <c r="K183" s="163"/>
      <c r="L183" s="239"/>
      <c r="M183" s="143"/>
      <c r="N183" s="143"/>
      <c r="O183" s="143"/>
      <c r="P183" s="143"/>
      <c r="Q183" s="143"/>
      <c r="R183" s="144"/>
      <c r="S183" s="144"/>
      <c r="T183" s="144"/>
      <c r="U183" s="144"/>
      <c r="V183" s="144"/>
      <c r="W183" s="144"/>
      <c r="X183" s="144"/>
      <c r="Y183" s="144"/>
      <c r="Z183" s="144"/>
      <c r="AA183" s="144"/>
    </row>
    <row r="184" spans="1:27" s="145" customFormat="1" ht="15" customHeight="1" thickTop="1" thickBot="1" x14ac:dyDescent="0.3">
      <c r="A184" s="179"/>
      <c r="B184" s="669"/>
      <c r="C184" s="670"/>
      <c r="D184" s="670"/>
      <c r="E184" s="670"/>
      <c r="F184" s="670"/>
      <c r="G184" s="670"/>
      <c r="H184" s="670"/>
      <c r="I184" s="671"/>
      <c r="J184" s="157"/>
      <c r="K184" s="189"/>
      <c r="L184" s="239"/>
      <c r="M184" s="143"/>
      <c r="N184" s="143"/>
      <c r="O184" s="143"/>
      <c r="P184" s="143"/>
      <c r="Q184" s="143"/>
      <c r="R184" s="144"/>
      <c r="S184" s="144"/>
      <c r="T184" s="144"/>
      <c r="U184" s="144"/>
      <c r="V184" s="144"/>
      <c r="W184" s="144"/>
      <c r="X184" s="144"/>
      <c r="Y184" s="144"/>
      <c r="Z184" s="144"/>
      <c r="AA184" s="144"/>
    </row>
    <row r="185" spans="1:27" ht="25.05" customHeight="1" thickTop="1" thickBot="1" x14ac:dyDescent="0.25">
      <c r="A185" s="179"/>
      <c r="B185" s="669"/>
      <c r="C185" s="670"/>
      <c r="D185" s="670"/>
      <c r="E185" s="670"/>
      <c r="F185" s="670"/>
      <c r="G185" s="670"/>
      <c r="H185" s="670"/>
      <c r="I185" s="671"/>
      <c r="J185" s="163"/>
      <c r="K185" s="189"/>
      <c r="L185" s="23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89"/>
      <c r="M186" s="25"/>
      <c r="N186" s="25"/>
      <c r="O186" s="25"/>
      <c r="P186" s="25"/>
      <c r="Q186" s="25"/>
      <c r="R186" s="63"/>
      <c r="S186" s="63"/>
      <c r="T186" s="63"/>
      <c r="U186" s="63"/>
      <c r="V186" s="63"/>
      <c r="W186" s="63"/>
      <c r="X186" s="63"/>
      <c r="Y186" s="63"/>
      <c r="Z186" s="63"/>
      <c r="AA186" s="63"/>
    </row>
    <row r="187" spans="1:27" ht="25.05" customHeight="1" thickTop="1" thickBot="1" x14ac:dyDescent="0.25">
      <c r="A187" s="179"/>
      <c r="B187" s="669"/>
      <c r="C187" s="670"/>
      <c r="D187" s="670"/>
      <c r="E187" s="670"/>
      <c r="F187" s="670"/>
      <c r="G187" s="670"/>
      <c r="H187" s="670"/>
      <c r="I187" s="671"/>
      <c r="J187" s="163"/>
      <c r="K187" s="192"/>
      <c r="M187" s="25"/>
      <c r="N187" s="25"/>
      <c r="O187" s="25"/>
      <c r="P187" s="25"/>
      <c r="Q187" s="25"/>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79"/>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13.2" thickTop="1" thickBot="1" x14ac:dyDescent="0.25">
      <c r="A191" s="188"/>
      <c r="B191" s="630"/>
      <c r="C191" s="631"/>
      <c r="D191" s="631"/>
      <c r="E191" s="631"/>
      <c r="F191" s="631"/>
      <c r="G191" s="631"/>
      <c r="H191" s="631"/>
      <c r="I191" s="631"/>
      <c r="J191" s="163"/>
      <c r="K191" s="192"/>
      <c r="M191" s="63"/>
      <c r="N191" s="63"/>
      <c r="O191" s="63"/>
      <c r="P191" s="63"/>
      <c r="Q191" s="63"/>
      <c r="R191" s="63"/>
      <c r="S191" s="63"/>
      <c r="T191" s="63"/>
      <c r="U191" s="63"/>
      <c r="V191" s="63"/>
      <c r="W191" s="63"/>
      <c r="X191" s="63"/>
      <c r="Y191" s="63"/>
      <c r="Z191" s="63"/>
      <c r="AA191" s="63"/>
    </row>
    <row r="192" spans="1:27" ht="25.05" customHeight="1" thickTop="1" thickBot="1" x14ac:dyDescent="0.25">
      <c r="A192" s="188"/>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5.05" customHeight="1" thickTop="1" thickBot="1" x14ac:dyDescent="0.25">
      <c r="A193" s="191"/>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25.05" customHeight="1" thickTop="1" thickBot="1" x14ac:dyDescent="0.25">
      <c r="A194" s="142"/>
      <c r="B194" s="152"/>
      <c r="C194" s="159"/>
      <c r="D194" s="159"/>
      <c r="E194" s="306"/>
      <c r="F194" s="152"/>
      <c r="G194" s="152"/>
      <c r="H194" s="152"/>
      <c r="I194" s="152"/>
      <c r="J194" s="189"/>
      <c r="K194" s="192"/>
      <c r="M194" s="63"/>
      <c r="N194" s="63"/>
      <c r="O194" s="63"/>
      <c r="P194" s="63"/>
      <c r="Q194" s="63"/>
      <c r="R194" s="63"/>
      <c r="S194" s="63"/>
      <c r="T194" s="63"/>
      <c r="U194" s="63"/>
      <c r="V194" s="63"/>
      <c r="W194" s="63"/>
      <c r="X194" s="63"/>
      <c r="Y194" s="63"/>
      <c r="Z194" s="63"/>
      <c r="AA194" s="63"/>
    </row>
    <row r="195" spans="1:27" ht="12" customHeight="1" thickTop="1" thickBot="1" x14ac:dyDescent="0.25">
      <c r="A195" s="152"/>
      <c r="B195" s="307"/>
      <c r="C195" s="458" t="s">
        <v>123</v>
      </c>
      <c r="D195" s="460"/>
      <c r="E195" s="308"/>
      <c r="F195" s="653" t="s">
        <v>146</v>
      </c>
      <c r="G195" s="654"/>
      <c r="H195" s="654"/>
      <c r="I195" s="655"/>
      <c r="J195" s="163"/>
      <c r="K195" s="192"/>
      <c r="M195" s="63"/>
      <c r="N195" s="63"/>
      <c r="O195" s="63"/>
      <c r="P195" s="63"/>
      <c r="Q195" s="63"/>
      <c r="R195" s="63"/>
      <c r="S195" s="63"/>
      <c r="T195" s="63"/>
      <c r="U195" s="63"/>
      <c r="V195" s="63"/>
      <c r="W195" s="63"/>
      <c r="X195" s="63"/>
      <c r="Y195" s="63"/>
      <c r="Z195" s="63"/>
      <c r="AA195" s="63"/>
    </row>
    <row r="196" spans="1:27" ht="13.2"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5" customHeight="1"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13.2" thickTop="1" thickBot="1" x14ac:dyDescent="0.25">
      <c r="A198" s="152"/>
      <c r="B198" s="152"/>
      <c r="C198" s="318"/>
      <c r="D198" s="141"/>
      <c r="E198" s="313"/>
      <c r="F198" s="461" t="s">
        <v>34</v>
      </c>
      <c r="G198" s="462"/>
      <c r="H198" s="462"/>
      <c r="I198" s="465"/>
      <c r="J198" s="152"/>
      <c r="K198" s="192"/>
      <c r="M198" s="63"/>
      <c r="N198" s="63"/>
      <c r="O198" s="63"/>
      <c r="P198" s="63"/>
      <c r="Q198" s="63"/>
      <c r="R198" s="63"/>
      <c r="S198" s="63"/>
      <c r="T198" s="63"/>
      <c r="U198" s="63"/>
      <c r="V198" s="63"/>
      <c r="W198" s="63"/>
      <c r="X198" s="63"/>
      <c r="Y198" s="63"/>
      <c r="Z198" s="63"/>
      <c r="AA198" s="63"/>
    </row>
    <row r="199" spans="1:27" ht="21" customHeight="1"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2" thickTop="1" thickBot="1" x14ac:dyDescent="0.3">
      <c r="A202" s="152"/>
      <c r="B202" s="307"/>
      <c r="C202" s="664"/>
      <c r="D202" s="665"/>
      <c r="E202" s="308"/>
      <c r="F202" s="482"/>
      <c r="G202" s="483"/>
      <c r="H202" s="483"/>
      <c r="I202" s="484"/>
      <c r="J202" s="312"/>
      <c r="K202" s="192"/>
      <c r="M202" s="63"/>
      <c r="N202" s="63"/>
      <c r="O202" s="63"/>
      <c r="P202" s="63"/>
      <c r="Q202" s="63"/>
      <c r="R202" s="63"/>
      <c r="S202" s="63"/>
      <c r="T202" s="63"/>
      <c r="U202" s="63"/>
      <c r="V202" s="63"/>
      <c r="W202" s="63"/>
      <c r="X202" s="63"/>
      <c r="Y202" s="63"/>
      <c r="Z202" s="63"/>
      <c r="AA202" s="63"/>
    </row>
    <row r="203" spans="1:27" ht="13.5" customHeight="1"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2"/>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59"/>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3.2" thickTop="1" thickBot="1" x14ac:dyDescent="0.25">
      <c r="A209" s="165"/>
      <c r="B209" s="63"/>
      <c r="C209" s="63"/>
      <c r="D209" s="63"/>
      <c r="E209" s="63"/>
      <c r="F209" s="63"/>
      <c r="G209" s="63"/>
      <c r="H209" s="63"/>
      <c r="I209" s="63"/>
      <c r="J209" s="152"/>
      <c r="K209" s="192"/>
      <c r="M209" s="63"/>
      <c r="N209" s="63"/>
      <c r="O209" s="63"/>
      <c r="P209" s="63"/>
      <c r="Q209" s="63"/>
      <c r="R209" s="63"/>
      <c r="S209" s="63"/>
      <c r="T209" s="63"/>
      <c r="U209" s="63"/>
      <c r="V209" s="63"/>
      <c r="W209" s="63"/>
      <c r="X209" s="63"/>
      <c r="Y209" s="63"/>
      <c r="Z209" s="63"/>
      <c r="AA209" s="63"/>
    </row>
    <row r="210" spans="1:27" ht="12.6" hidden="1" thickTop="1" x14ac:dyDescent="0.2">
      <c r="A210" s="63"/>
      <c r="B210" s="63"/>
      <c r="C210" s="63"/>
      <c r="D210" s="63"/>
      <c r="E210" s="63"/>
      <c r="F210" s="63"/>
      <c r="G210" s="63"/>
      <c r="H210" s="63"/>
      <c r="I210" s="63"/>
      <c r="J210" s="165"/>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K1050" s="192"/>
      <c r="M1050" s="63"/>
      <c r="N1050" s="63"/>
      <c r="O1050" s="63"/>
      <c r="P1050" s="63"/>
      <c r="Q1050" s="63"/>
      <c r="R1050" s="63"/>
      <c r="S1050" s="63"/>
      <c r="T1050" s="63"/>
      <c r="U1050" s="63"/>
      <c r="V1050" s="63"/>
      <c r="W1050" s="63"/>
      <c r="X1050" s="63"/>
      <c r="Y1050" s="63"/>
      <c r="Z1050" s="63"/>
      <c r="AA1050" s="63"/>
    </row>
    <row r="1051" spans="1:27" ht="10.8" hidden="1" thickTop="1" x14ac:dyDescent="0.2">
      <c r="A1051" s="63"/>
      <c r="B1051" s="63"/>
      <c r="C1051" s="63"/>
      <c r="D1051" s="63"/>
      <c r="E1051" s="63"/>
      <c r="F1051" s="63"/>
      <c r="G1051" s="63"/>
      <c r="H1051" s="63"/>
      <c r="I1051" s="63"/>
      <c r="J1051" s="192"/>
      <c r="M1051" s="63"/>
      <c r="N1051" s="63"/>
      <c r="O1051" s="63"/>
      <c r="P1051" s="63"/>
      <c r="Q1051" s="63"/>
      <c r="R1051" s="63"/>
      <c r="S1051" s="63"/>
      <c r="T1051" s="63"/>
      <c r="U1051" s="63"/>
      <c r="V1051" s="63"/>
      <c r="W1051" s="63"/>
      <c r="X1051" s="63"/>
      <c r="Y1051" s="63"/>
      <c r="Z1051" s="63"/>
      <c r="AA1051" s="63"/>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c r="J1058" s="192"/>
    </row>
    <row r="1059" spans="1:10" ht="17.25"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c r="A1062" s="63"/>
    </row>
    <row r="1063" spans="1:10" ht="0" hidden="1" customHeight="1" x14ac:dyDescent="0.2"/>
    <row r="1064" spans="1:10" ht="0" hidden="1" customHeight="1" x14ac:dyDescent="0.2"/>
    <row r="1065" spans="1:10" ht="0" hidden="1" customHeight="1" x14ac:dyDescent="0.2"/>
    <row r="1066" spans="1:10" ht="0" hidden="1" customHeight="1" x14ac:dyDescent="0.2"/>
  </sheetData>
  <sheetProtection algorithmName="SHA-512" hashValue="keNx/P5F5WD6/4z83sG+vlsmbH05V/xVDVS0Nyqf8SqfMoW3/bQJEj6iI60NXfo8+YNcTzhLyCj0W6amZbR8eQ==" saltValue="okv/MAc0fuoQfhpDqx633w=="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216" priority="12">
      <formula>$L$8&lt;&gt;"Oui"</formula>
    </cfRule>
  </conditionalFormatting>
  <conditionalFormatting sqref="H64:H74">
    <cfRule type="expression" dxfId="215" priority="11">
      <formula>$L$8&lt;&gt;"Oui"</formula>
    </cfRule>
  </conditionalFormatting>
  <conditionalFormatting sqref="B64:I74">
    <cfRule type="expression" dxfId="214" priority="10">
      <formula>$L$8="Non"</formula>
    </cfRule>
  </conditionalFormatting>
  <conditionalFormatting sqref="G75:I75">
    <cfRule type="expression" dxfId="213" priority="9">
      <formula>$L$8="Non"</formula>
    </cfRule>
  </conditionalFormatting>
  <conditionalFormatting sqref="G76:H76">
    <cfRule type="expression" dxfId="212" priority="8">
      <formula>$L$8&lt;&gt;"Oui"</formula>
    </cfRule>
  </conditionalFormatting>
  <conditionalFormatting sqref="H81:H94">
    <cfRule type="expression" dxfId="211" priority="7">
      <formula>$L$8&lt;&gt;"Oui"</formula>
    </cfRule>
  </conditionalFormatting>
  <conditionalFormatting sqref="H97:H108">
    <cfRule type="expression" dxfId="210" priority="6">
      <formula>$L$8&lt;&gt;"Oui"</formula>
    </cfRule>
  </conditionalFormatting>
  <conditionalFormatting sqref="H111:H123">
    <cfRule type="expression" dxfId="209" priority="5">
      <formula>$L$8&lt;&gt;"Oui"</formula>
    </cfRule>
  </conditionalFormatting>
  <conditionalFormatting sqref="H129:H142">
    <cfRule type="expression" dxfId="208" priority="4">
      <formula>$L$8&lt;&gt;"Oui"</formula>
    </cfRule>
  </conditionalFormatting>
  <conditionalFormatting sqref="H146:H157">
    <cfRule type="expression" dxfId="207" priority="3">
      <formula>$L$8&lt;&gt;"Oui"</formula>
    </cfRule>
  </conditionalFormatting>
  <conditionalFormatting sqref="E164">
    <cfRule type="expression" dxfId="206" priority="2">
      <formula>$L$8="Non"</formula>
    </cfRule>
  </conditionalFormatting>
  <conditionalFormatting sqref="E165">
    <cfRule type="expression" dxfId="205" priority="1">
      <formula>$L$29="Privé"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G76:H76 H81:H94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XFC1065"/>
  <sheetViews>
    <sheetView topLeftCell="A4"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5.21875" style="193" hidden="1"/>
    <col min="12" max="12" width="15.21875" style="212" hidden="1"/>
    <col min="13" max="25" width="15.21875" style="64" hidden="1"/>
    <col min="26" max="16383" width="0" style="64" hidden="1"/>
    <col min="16384" max="16384" width="15.21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VoletGeneral!$M$2&amp;"-04"</f>
        <v>ANR-22-EXES-00XX-04</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285">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6">SUM(H171:H178)</f>
        <v>0</v>
      </c>
      <c r="I179" s="200">
        <f t="shared" si="16"/>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5.0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5.0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5.0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caGQnrx8Jtz/RhM8FPCQL/S1E9aqh8D5T5wkGAKpe187DGFlUET/TjvXrvsn2rdM+toJKRsw3Haf2x6WvuXDCg==" saltValue="ti/QYi3P/TFDW9UZO4JHeg=="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204" priority="12">
      <formula>$L$8&lt;&gt;"Oui"</formula>
    </cfRule>
  </conditionalFormatting>
  <conditionalFormatting sqref="H64:H74">
    <cfRule type="expression" dxfId="203" priority="11">
      <formula>$L$8&lt;&gt;"Oui"</formula>
    </cfRule>
  </conditionalFormatting>
  <conditionalFormatting sqref="B64:I74">
    <cfRule type="expression" dxfId="202" priority="10">
      <formula>$L$8="Non"</formula>
    </cfRule>
  </conditionalFormatting>
  <conditionalFormatting sqref="G75:I75">
    <cfRule type="expression" dxfId="201" priority="9">
      <formula>$L$8="Non"</formula>
    </cfRule>
  </conditionalFormatting>
  <conditionalFormatting sqref="G76:H76">
    <cfRule type="expression" dxfId="200" priority="8">
      <formula>$L$8&lt;&gt;"Oui"</formula>
    </cfRule>
  </conditionalFormatting>
  <conditionalFormatting sqref="H81:H94">
    <cfRule type="expression" dxfId="199" priority="7">
      <formula>$L$8&lt;&gt;"Oui"</formula>
    </cfRule>
  </conditionalFormatting>
  <conditionalFormatting sqref="H97:H108">
    <cfRule type="expression" dxfId="198" priority="6">
      <formula>$L$8&lt;&gt;"Oui"</formula>
    </cfRule>
  </conditionalFormatting>
  <conditionalFormatting sqref="H111:H123">
    <cfRule type="expression" dxfId="197" priority="5">
      <formula>$L$8&lt;&gt;"Oui"</formula>
    </cfRule>
  </conditionalFormatting>
  <conditionalFormatting sqref="H129:H142">
    <cfRule type="expression" dxfId="196" priority="4">
      <formula>$L$8&lt;&gt;"Oui"</formula>
    </cfRule>
  </conditionalFormatting>
  <conditionalFormatting sqref="H146:H157">
    <cfRule type="expression" dxfId="195" priority="3">
      <formula>$L$8&lt;&gt;"Oui"</formula>
    </cfRule>
  </conditionalFormatting>
  <conditionalFormatting sqref="E164">
    <cfRule type="expression" dxfId="194" priority="2">
      <formula>$L$8="Non"</formula>
    </cfRule>
  </conditionalFormatting>
  <conditionalFormatting sqref="E165">
    <cfRule type="expression" dxfId="193"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XFC1065"/>
  <sheetViews>
    <sheetView topLeftCell="A116"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VoletGeneral!$M$2&amp;"-05"</f>
        <v>ANR-22-EXES-00XX-05</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5.0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5.0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5.0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KX57Gky/VZaAVbty4JAiLCzxMk5sX4Ex+tzVtY8WoFiyQuy0i1tbzEuAAH4w3LtIQljf9iptocjPoUVBOI+TjQ==" saltValue="8cq8+QpWnAdTmyKSlWmElQ=="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48 G63:H63">
    <cfRule type="expression" dxfId="192" priority="38">
      <formula>$L$9&lt;&gt;"Oui"</formula>
    </cfRule>
  </conditionalFormatting>
  <conditionalFormatting sqref="H31:H44">
    <cfRule type="expression" dxfId="191" priority="12">
      <formula>$L$8&lt;&gt;"Oui"</formula>
    </cfRule>
  </conditionalFormatting>
  <conditionalFormatting sqref="H64:H74">
    <cfRule type="expression" dxfId="190" priority="11">
      <formula>$L$8&lt;&gt;"Oui"</formula>
    </cfRule>
  </conditionalFormatting>
  <conditionalFormatting sqref="B64:I74">
    <cfRule type="expression" dxfId="189" priority="10">
      <formula>$L$8="Non"</formula>
    </cfRule>
  </conditionalFormatting>
  <conditionalFormatting sqref="G75:I75">
    <cfRule type="expression" dxfId="188" priority="9">
      <formula>$L$8="Non"</formula>
    </cfRule>
  </conditionalFormatting>
  <conditionalFormatting sqref="G76:H76">
    <cfRule type="expression" dxfId="187" priority="8">
      <formula>$L$8&lt;&gt;"Oui"</formula>
    </cfRule>
  </conditionalFormatting>
  <conditionalFormatting sqref="H81:H94">
    <cfRule type="expression" dxfId="186" priority="7">
      <formula>$L$8&lt;&gt;"Oui"</formula>
    </cfRule>
  </conditionalFormatting>
  <conditionalFormatting sqref="H97:H108">
    <cfRule type="expression" dxfId="185" priority="6">
      <formula>$L$8&lt;&gt;"Oui"</formula>
    </cfRule>
  </conditionalFormatting>
  <conditionalFormatting sqref="H111:H123">
    <cfRule type="expression" dxfId="184" priority="5">
      <formula>$L$8&lt;&gt;"Oui"</formula>
    </cfRule>
  </conditionalFormatting>
  <conditionalFormatting sqref="H129:H142">
    <cfRule type="expression" dxfId="183" priority="4">
      <formula>$L$8&lt;&gt;"Oui"</formula>
    </cfRule>
  </conditionalFormatting>
  <conditionalFormatting sqref="H146:H157">
    <cfRule type="expression" dxfId="182" priority="3">
      <formula>$L$8&lt;&gt;"Oui"</formula>
    </cfRule>
  </conditionalFormatting>
  <conditionalFormatting sqref="E164">
    <cfRule type="expression" dxfId="181" priority="2">
      <formula>$L$8="Non"</formula>
    </cfRule>
  </conditionalFormatting>
  <conditionalFormatting sqref="E165">
    <cfRule type="expression" dxfId="180"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XFC1065"/>
  <sheetViews>
    <sheetView topLeftCell="A118"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VoletGeneral!$M$2&amp;"-06"</f>
        <v>ANR-22-EXES-00XX-06</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15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151"/>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18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151"/>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151"/>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151"/>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151"/>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151"/>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151"/>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151"/>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15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15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15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151"/>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151"/>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151"/>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151"/>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151"/>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151"/>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151"/>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151"/>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16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151"/>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151"/>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151"/>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151"/>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151"/>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151"/>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151"/>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151"/>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151"/>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151"/>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151"/>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151"/>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151"/>
      <c r="L95" s="151"/>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151"/>
      <c r="L96" s="151"/>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151"/>
      <c r="L97" s="151"/>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151"/>
      <c r="L98" s="151"/>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151"/>
      <c r="L99" s="151"/>
    </row>
    <row r="100" spans="1:27" s="378" customFormat="1" ht="15" customHeight="1" thickTop="1" thickBot="1" x14ac:dyDescent="0.3">
      <c r="A100" s="167"/>
      <c r="B100" s="622"/>
      <c r="C100" s="623"/>
      <c r="D100" s="623"/>
      <c r="E100" s="623"/>
      <c r="F100" s="624"/>
      <c r="G100" s="335"/>
      <c r="H100" s="327"/>
      <c r="I100" s="119" t="str">
        <f t="shared" si="9"/>
        <v xml:space="preserve"> </v>
      </c>
      <c r="J100" s="163"/>
      <c r="K100" s="151"/>
      <c r="L100" s="151"/>
    </row>
    <row r="101" spans="1:27" s="378" customFormat="1" ht="15" customHeight="1" thickTop="1" thickBot="1" x14ac:dyDescent="0.3">
      <c r="A101" s="167"/>
      <c r="B101" s="622"/>
      <c r="C101" s="623"/>
      <c r="D101" s="623"/>
      <c r="E101" s="623"/>
      <c r="F101" s="624"/>
      <c r="G101" s="335"/>
      <c r="H101" s="327"/>
      <c r="I101" s="119" t="str">
        <f t="shared" si="9"/>
        <v xml:space="preserve"> </v>
      </c>
      <c r="J101" s="163"/>
      <c r="K101" s="151"/>
      <c r="L101" s="151"/>
    </row>
    <row r="102" spans="1:27" s="378" customFormat="1" ht="15" customHeight="1" thickTop="1" thickBot="1" x14ac:dyDescent="0.3">
      <c r="A102" s="167"/>
      <c r="B102" s="622"/>
      <c r="C102" s="623"/>
      <c r="D102" s="623"/>
      <c r="E102" s="623"/>
      <c r="F102" s="624"/>
      <c r="G102" s="335"/>
      <c r="H102" s="327"/>
      <c r="I102" s="119" t="str">
        <f t="shared" si="9"/>
        <v xml:space="preserve"> </v>
      </c>
      <c r="J102" s="163"/>
      <c r="K102" s="151"/>
      <c r="L102" s="151"/>
    </row>
    <row r="103" spans="1:27" s="378" customFormat="1" ht="15" customHeight="1" thickTop="1" thickBot="1" x14ac:dyDescent="0.3">
      <c r="A103" s="167"/>
      <c r="B103" s="622"/>
      <c r="C103" s="623"/>
      <c r="D103" s="623"/>
      <c r="E103" s="623"/>
      <c r="F103" s="624"/>
      <c r="G103" s="335"/>
      <c r="H103" s="327"/>
      <c r="I103" s="119" t="str">
        <f t="shared" si="9"/>
        <v xml:space="preserve"> </v>
      </c>
      <c r="J103" s="163"/>
      <c r="K103" s="151"/>
      <c r="L103" s="151"/>
    </row>
    <row r="104" spans="1:27" s="145" customFormat="1" ht="15" customHeight="1" thickTop="1" thickBot="1" x14ac:dyDescent="0.3">
      <c r="A104" s="167"/>
      <c r="B104" s="622"/>
      <c r="C104" s="623"/>
      <c r="D104" s="623"/>
      <c r="E104" s="623"/>
      <c r="F104" s="624"/>
      <c r="G104" s="335"/>
      <c r="H104" s="327"/>
      <c r="I104" s="119" t="str">
        <f t="shared" si="9"/>
        <v xml:space="preserve"> </v>
      </c>
      <c r="J104" s="163"/>
      <c r="K104" s="151"/>
      <c r="L104" s="151"/>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151"/>
      <c r="L105" s="151"/>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151"/>
      <c r="L106" s="151"/>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151"/>
      <c r="L107" s="151"/>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151"/>
      <c r="L108" s="151"/>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151"/>
      <c r="L109" s="151"/>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151"/>
      <c r="L110" s="151"/>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151"/>
      <c r="L111" s="151"/>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151"/>
      <c r="L112" s="151"/>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151"/>
      <c r="L113" s="151"/>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1"/>
      <c r="L114" s="151"/>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1"/>
      <c r="L115" s="151"/>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1"/>
      <c r="L116" s="151"/>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1"/>
      <c r="L117" s="151"/>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1"/>
      <c r="L118" s="151"/>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18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182"/>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182"/>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18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151"/>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151"/>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151"/>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151"/>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151"/>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151"/>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151"/>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18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151"/>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151"/>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151"/>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151"/>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151"/>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151"/>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151"/>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151"/>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151"/>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151"/>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151"/>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151"/>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151"/>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151"/>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151"/>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151"/>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172"/>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151"/>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151"/>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151"/>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151"/>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151"/>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151"/>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151"/>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176"/>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176"/>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151"/>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151"/>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151"/>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151"/>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151"/>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151"/>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151"/>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151"/>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151"/>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151"/>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151"/>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15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15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15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t="s">
        <v>46</v>
      </c>
      <c r="D171" s="632" t="s">
        <v>46</v>
      </c>
      <c r="E171" s="633"/>
      <c r="F171" s="633"/>
      <c r="G171" s="633"/>
      <c r="H171" s="335"/>
      <c r="I171" s="338"/>
      <c r="J171" s="163"/>
      <c r="K171" s="163"/>
      <c r="L171" s="15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15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15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178"/>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178"/>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178"/>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178"/>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178"/>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178"/>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178"/>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178"/>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190"/>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190"/>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190"/>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5.0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5.0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5.0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wBZRE4xlB2ayLaKNiKE0yOhn7TFK/sATLNnccJBuOdIUZ30fwDAdSfEGvuvqJJd7XD5ST9SMrm/9xirzZ5l2Lg==" saltValue="auxBF+KaJh6dWiKFatT62g=="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179" priority="12">
      <formula>$L$8&lt;&gt;"Oui"</formula>
    </cfRule>
  </conditionalFormatting>
  <conditionalFormatting sqref="H64:H74">
    <cfRule type="expression" dxfId="178" priority="11">
      <formula>$L$8&lt;&gt;"Oui"</formula>
    </cfRule>
  </conditionalFormatting>
  <conditionalFormatting sqref="B64:I74">
    <cfRule type="expression" dxfId="177" priority="10">
      <formula>$L$8="Non"</formula>
    </cfRule>
  </conditionalFormatting>
  <conditionalFormatting sqref="G75:I75">
    <cfRule type="expression" dxfId="176" priority="9">
      <formula>$L$8="Non"</formula>
    </cfRule>
  </conditionalFormatting>
  <conditionalFormatting sqref="G76:H76">
    <cfRule type="expression" dxfId="175" priority="8">
      <formula>$L$8&lt;&gt;"Oui"</formula>
    </cfRule>
  </conditionalFormatting>
  <conditionalFormatting sqref="H81:H94">
    <cfRule type="expression" dxfId="174" priority="7">
      <formula>$L$8&lt;&gt;"Oui"</formula>
    </cfRule>
  </conditionalFormatting>
  <conditionalFormatting sqref="H97:H108">
    <cfRule type="expression" dxfId="173" priority="6">
      <formula>$L$8&lt;&gt;"Oui"</formula>
    </cfRule>
  </conditionalFormatting>
  <conditionalFormatting sqref="H111:H123">
    <cfRule type="expression" dxfId="172" priority="5">
      <formula>$L$8&lt;&gt;"Oui"</formula>
    </cfRule>
  </conditionalFormatting>
  <conditionalFormatting sqref="H129:H142">
    <cfRule type="expression" dxfId="171" priority="4">
      <formula>$L$8&lt;&gt;"Oui"</formula>
    </cfRule>
  </conditionalFormatting>
  <conditionalFormatting sqref="H146:H157">
    <cfRule type="expression" dxfId="170" priority="3">
      <formula>$L$8&lt;&gt;"Oui"</formula>
    </cfRule>
  </conditionalFormatting>
  <conditionalFormatting sqref="E164">
    <cfRule type="expression" dxfId="169" priority="2">
      <formula>$L$8="Non"</formula>
    </cfRule>
  </conditionalFormatting>
  <conditionalFormatting sqref="E165">
    <cfRule type="expression" dxfId="168"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XFC1065"/>
  <sheetViews>
    <sheetView topLeftCell="A115" zoomScaleNormal="100" zoomScaleSheetLayoutView="100" workbookViewId="0">
      <selection activeCell="B183" sqref="B183:I189"/>
    </sheetView>
  </sheetViews>
  <sheetFormatPr baseColWidth="10" defaultColWidth="0" defaultRowHeight="0" customHeight="1" zeroHeight="1" x14ac:dyDescent="0.2"/>
  <cols>
    <col min="1" max="2" width="1.5546875" style="64" customWidth="1"/>
    <col min="3" max="3" width="26.5546875" style="64" customWidth="1"/>
    <col min="4" max="4" width="15.21875" style="64" customWidth="1"/>
    <col min="5" max="5" width="11.44140625" style="64" customWidth="1"/>
    <col min="6" max="6" width="8.2187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2" t="s">
        <v>74</v>
      </c>
      <c r="B1" s="683"/>
      <c r="C1" s="683"/>
      <c r="D1" s="683"/>
      <c r="E1" s="683"/>
      <c r="F1" s="688" t="s">
        <v>17</v>
      </c>
      <c r="G1" s="680"/>
      <c r="H1" s="680"/>
      <c r="I1" s="680"/>
      <c r="J1" s="65"/>
      <c r="K1" s="65"/>
      <c r="L1" s="281">
        <f>COUNTBLANK($H$31:$H$44)</f>
        <v>14</v>
      </c>
      <c r="M1" s="363" t="str">
        <f>IF(L1&lt;8, "rempli","vide")</f>
        <v>vide</v>
      </c>
      <c r="N1" s="19"/>
      <c r="O1" s="19"/>
      <c r="P1" s="19"/>
      <c r="Q1" s="19"/>
      <c r="R1" s="1"/>
      <c r="S1" s="1"/>
      <c r="T1" s="1"/>
      <c r="U1" s="1"/>
      <c r="V1" s="1"/>
      <c r="W1" s="1"/>
      <c r="X1" s="1"/>
      <c r="Y1" s="1"/>
      <c r="Z1" s="1"/>
      <c r="AA1" s="1"/>
    </row>
    <row r="2" spans="1:27" s="118" customFormat="1" ht="15.75" customHeight="1" thickTop="1" thickBot="1" x14ac:dyDescent="0.35">
      <c r="A2" s="684"/>
      <c r="B2" s="685"/>
      <c r="C2" s="685"/>
      <c r="D2" s="685"/>
      <c r="E2" s="685"/>
      <c r="F2" s="681" t="s">
        <v>18</v>
      </c>
      <c r="G2" s="680"/>
      <c r="H2" s="679" t="str">
        <f>VoletGeneral!$M$2&amp;"-07"</f>
        <v>ANR-22-EXES-00XX-07</v>
      </c>
      <c r="I2" s="680"/>
      <c r="J2" s="65"/>
      <c r="K2" s="361"/>
      <c r="L2" s="281">
        <f>COUNTBLANK($H$64:$H$74)</f>
        <v>11</v>
      </c>
      <c r="M2" s="364" t="str">
        <f>IF(L2&lt;6, "rempli","vide")</f>
        <v>vide</v>
      </c>
      <c r="N2" s="19"/>
      <c r="O2" s="19"/>
      <c r="P2" s="19"/>
      <c r="Q2" s="19"/>
      <c r="R2" s="1"/>
      <c r="S2" s="1"/>
      <c r="T2" s="1"/>
      <c r="U2" s="1"/>
      <c r="V2" s="1"/>
      <c r="W2" s="1"/>
      <c r="X2" s="1"/>
      <c r="Y2" s="1"/>
      <c r="Z2" s="1"/>
      <c r="AA2" s="1"/>
    </row>
    <row r="3" spans="1:27" s="118" customFormat="1" ht="15.75" customHeight="1" thickTop="1" thickBot="1" x14ac:dyDescent="0.35">
      <c r="A3" s="686"/>
      <c r="B3" s="687"/>
      <c r="C3" s="687"/>
      <c r="D3" s="687"/>
      <c r="E3" s="687"/>
      <c r="F3" s="681" t="s">
        <v>1</v>
      </c>
      <c r="G3" s="680"/>
      <c r="H3" s="679" t="str">
        <f>IF(VoletGeneral!H10&lt;&gt;"",VoletGeneral!H10,"")</f>
        <v/>
      </c>
      <c r="I3" s="680"/>
      <c r="J3" s="65"/>
      <c r="K3" s="362"/>
      <c r="L3" s="281">
        <f>COUNTBLANK(H81:H94)</f>
        <v>14</v>
      </c>
      <c r="M3" s="364"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2"/>
      <c r="L4" s="282">
        <f>COUNTBLANK($H$97:$H$108)</f>
        <v>12</v>
      </c>
      <c r="M4" s="365"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37" t="s">
        <v>45</v>
      </c>
      <c r="C5" s="438"/>
      <c r="D5" s="438"/>
      <c r="E5" s="438"/>
      <c r="F5" s="438"/>
      <c r="G5" s="438"/>
      <c r="H5" s="438"/>
      <c r="I5" s="652"/>
      <c r="J5" s="65"/>
      <c r="K5" s="362"/>
      <c r="L5" s="281">
        <f>COUNTBLANK($H$111:$H$123)</f>
        <v>13</v>
      </c>
      <c r="M5" s="366" t="str">
        <f t="shared" ref="M5:M7" si="0">IF(L5&lt;8, "rempli","vide")</f>
        <v>vide</v>
      </c>
      <c r="N5" s="143"/>
      <c r="O5" s="143"/>
      <c r="P5" s="143"/>
      <c r="Q5" s="143"/>
      <c r="R5" s="144"/>
      <c r="S5" s="144"/>
      <c r="T5" s="144"/>
      <c r="U5" s="144"/>
      <c r="V5" s="144"/>
      <c r="W5" s="144"/>
      <c r="X5" s="144"/>
      <c r="Y5" s="144"/>
      <c r="Z5" s="144"/>
      <c r="AA5" s="144"/>
    </row>
    <row r="6" spans="1:27" s="321" customFormat="1" ht="4.95" customHeight="1" thickTop="1" thickBot="1" x14ac:dyDescent="0.35">
      <c r="A6" s="146"/>
      <c r="B6" s="147"/>
      <c r="C6" s="148"/>
      <c r="D6" s="149"/>
      <c r="E6" s="123"/>
      <c r="F6" s="123"/>
      <c r="G6" s="123"/>
      <c r="H6" s="150"/>
      <c r="I6" s="150"/>
      <c r="J6" s="65"/>
      <c r="K6" s="362"/>
      <c r="L6" s="281">
        <f>COUNTBLANK($H$129:$H$142)</f>
        <v>14</v>
      </c>
      <c r="M6" s="363" t="str">
        <f t="shared" si="0"/>
        <v>vide</v>
      </c>
      <c r="N6" s="143"/>
      <c r="O6" s="144"/>
      <c r="P6" s="144"/>
      <c r="Q6" s="144"/>
      <c r="R6" s="144"/>
      <c r="S6" s="144"/>
      <c r="T6" s="144"/>
      <c r="U6" s="144"/>
      <c r="V6" s="144"/>
      <c r="W6" s="144"/>
      <c r="X6" s="144"/>
    </row>
    <row r="7" spans="1:27" s="321" customFormat="1" ht="15" customHeight="1" thickTop="1" thickBot="1" x14ac:dyDescent="0.35">
      <c r="A7" s="152"/>
      <c r="B7" s="152"/>
      <c r="C7" s="320" t="s">
        <v>45</v>
      </c>
      <c r="D7" s="745"/>
      <c r="E7" s="746"/>
      <c r="F7" s="746"/>
      <c r="G7" s="746"/>
      <c r="H7" s="746"/>
      <c r="I7" s="747"/>
      <c r="J7" s="65"/>
      <c r="K7" s="362"/>
      <c r="L7" s="281">
        <f>COUNTBLANK($H$146:$H$157)</f>
        <v>12</v>
      </c>
      <c r="M7" s="363" t="str">
        <f t="shared" si="0"/>
        <v>vide</v>
      </c>
      <c r="N7" s="143"/>
      <c r="O7" s="144"/>
      <c r="P7" s="144"/>
      <c r="Q7" s="144"/>
      <c r="R7" s="144"/>
      <c r="S7" s="144"/>
      <c r="T7" s="144"/>
      <c r="U7" s="144"/>
      <c r="V7" s="144"/>
      <c r="W7" s="144"/>
      <c r="X7" s="144"/>
    </row>
    <row r="8" spans="1:27" s="321" customFormat="1" ht="15" customHeight="1" thickTop="1" thickBot="1" x14ac:dyDescent="0.3">
      <c r="A8" s="152"/>
      <c r="B8" s="152"/>
      <c r="C8" s="154" t="s">
        <v>47</v>
      </c>
      <c r="D8" s="442"/>
      <c r="E8" s="748"/>
      <c r="F8" s="748"/>
      <c r="G8" s="748"/>
      <c r="H8" s="748"/>
      <c r="I8" s="749"/>
      <c r="J8" s="65"/>
      <c r="K8" s="356">
        <v>8</v>
      </c>
      <c r="L8" s="357" t="str">
        <f>IF(OR(($D$9=L9),($D$9=L10),($D$9=L11),($D$9=L12),($D$9=L13),($D$9=L14),($D$9=L15),($D$9=L21),($D$9=L23)),"Oui","Non")</f>
        <v>Non</v>
      </c>
      <c r="M8" s="143">
        <f>COUNTIF(M1:M7, "rempli")</f>
        <v>0</v>
      </c>
      <c r="N8" s="143"/>
      <c r="O8" s="144"/>
      <c r="P8" s="144"/>
      <c r="Q8" s="144"/>
      <c r="R8" s="144"/>
      <c r="S8" s="144"/>
      <c r="T8" s="144"/>
      <c r="U8" s="144"/>
      <c r="V8" s="144"/>
      <c r="W8" s="144"/>
      <c r="X8" s="144"/>
    </row>
    <row r="9" spans="1:27" s="321" customFormat="1" ht="15" customHeight="1" thickTop="1" thickBot="1" x14ac:dyDescent="0.3">
      <c r="A9" s="152"/>
      <c r="B9" s="152"/>
      <c r="C9" s="154" t="s">
        <v>35</v>
      </c>
      <c r="D9" s="750"/>
      <c r="E9" s="750"/>
      <c r="F9" s="750"/>
      <c r="G9" s="750"/>
      <c r="H9" s="750"/>
      <c r="I9" s="750"/>
      <c r="J9" s="163"/>
      <c r="K9" s="356">
        <v>9</v>
      </c>
      <c r="L9" s="357" t="s">
        <v>36</v>
      </c>
      <c r="M9" s="143"/>
      <c r="N9" s="143"/>
      <c r="O9" s="144"/>
      <c r="P9" s="144"/>
      <c r="Q9" s="144"/>
      <c r="R9" s="144"/>
      <c r="S9" s="144"/>
      <c r="T9" s="144"/>
      <c r="U9" s="144"/>
      <c r="V9" s="144"/>
      <c r="W9" s="144"/>
      <c r="X9" s="144"/>
    </row>
    <row r="10" spans="1:27" s="321" customFormat="1" ht="15" customHeight="1" thickTop="1" thickBot="1" x14ac:dyDescent="0.3">
      <c r="A10" s="159"/>
      <c r="B10" s="159"/>
      <c r="C10" s="320" t="s">
        <v>48</v>
      </c>
      <c r="D10" s="755"/>
      <c r="E10" s="756"/>
      <c r="F10" s="756"/>
      <c r="G10" s="756"/>
      <c r="H10" s="756"/>
      <c r="I10" s="757"/>
      <c r="J10" s="163"/>
      <c r="K10" s="356">
        <v>10</v>
      </c>
      <c r="L10" s="358" t="s">
        <v>37</v>
      </c>
      <c r="M10" s="143"/>
      <c r="N10" s="143"/>
      <c r="O10" s="144"/>
      <c r="P10" s="144"/>
      <c r="Q10" s="144"/>
      <c r="R10" s="144"/>
      <c r="S10" s="144"/>
      <c r="T10" s="144"/>
      <c r="U10" s="144"/>
      <c r="V10" s="144"/>
      <c r="W10" s="144"/>
      <c r="X10" s="144"/>
    </row>
    <row r="11" spans="1:27" s="321" customFormat="1" ht="15" customHeight="1" thickTop="1" thickBot="1" x14ac:dyDescent="0.3">
      <c r="A11" s="152"/>
      <c r="B11" s="134"/>
      <c r="C11" s="752" t="str">
        <f>IF(AND(($M$8&lt;&gt;0),($L$8="Non"))," Etablissement non éligible au financement, veuillez effacer les données dans les colonnes 'Part aidée'.", "")</f>
        <v/>
      </c>
      <c r="D11" s="753"/>
      <c r="E11" s="753"/>
      <c r="F11" s="753"/>
      <c r="G11" s="753"/>
      <c r="H11" s="753"/>
      <c r="I11" s="754"/>
      <c r="J11" s="157"/>
      <c r="K11" s="356">
        <v>11</v>
      </c>
      <c r="L11" s="359" t="s">
        <v>38</v>
      </c>
      <c r="M11" s="143"/>
      <c r="N11" s="143"/>
      <c r="O11" s="144"/>
      <c r="P11" s="144"/>
      <c r="Q11" s="144"/>
      <c r="R11" s="144"/>
      <c r="S11" s="144"/>
      <c r="T11" s="144"/>
      <c r="U11" s="144"/>
      <c r="V11" s="144"/>
      <c r="W11" s="144"/>
      <c r="X11" s="144"/>
    </row>
    <row r="12" spans="1:27" s="145" customFormat="1" ht="15" customHeight="1" thickTop="1" thickBot="1" x14ac:dyDescent="0.3">
      <c r="A12" s="142"/>
      <c r="B12" s="437" t="s">
        <v>49</v>
      </c>
      <c r="C12" s="438"/>
      <c r="D12" s="438"/>
      <c r="E12" s="438"/>
      <c r="F12" s="438"/>
      <c r="G12" s="438"/>
      <c r="H12" s="438"/>
      <c r="I12" s="652"/>
      <c r="J12" s="157"/>
      <c r="K12" s="356">
        <v>12</v>
      </c>
      <c r="L12" s="359"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56">
        <v>14</v>
      </c>
      <c r="L13" s="360" t="s">
        <v>142</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42"/>
      <c r="E14" s="443"/>
      <c r="F14" s="443"/>
      <c r="G14" s="443"/>
      <c r="H14" s="443"/>
      <c r="I14" s="444"/>
      <c r="J14" s="163"/>
      <c r="K14" s="356">
        <v>15</v>
      </c>
      <c r="L14" s="359" t="s">
        <v>93</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42"/>
      <c r="E15" s="736"/>
      <c r="F15" s="736"/>
      <c r="G15" s="736"/>
      <c r="H15" s="736"/>
      <c r="I15" s="737"/>
      <c r="J15" s="157"/>
      <c r="K15" s="356">
        <v>16</v>
      </c>
      <c r="L15" s="359" t="s">
        <v>162</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42"/>
      <c r="E16" s="736"/>
      <c r="F16" s="736"/>
      <c r="G16" s="736"/>
      <c r="H16" s="736"/>
      <c r="I16" s="737"/>
      <c r="J16" s="163"/>
      <c r="K16" s="356">
        <v>17</v>
      </c>
      <c r="L16" s="357"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42"/>
      <c r="E17" s="736"/>
      <c r="F17" s="736"/>
      <c r="G17" s="736"/>
      <c r="H17" s="736"/>
      <c r="I17" s="737"/>
      <c r="J17" s="163"/>
      <c r="K17" s="356">
        <v>18</v>
      </c>
      <c r="L17" s="359"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38"/>
      <c r="E18" s="736"/>
      <c r="F18" s="736"/>
      <c r="G18" s="736"/>
      <c r="H18" s="736"/>
      <c r="I18" s="737"/>
      <c r="J18" s="163"/>
      <c r="K18" s="356">
        <v>19</v>
      </c>
      <c r="L18" s="359"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39"/>
      <c r="E19" s="739"/>
      <c r="F19" s="739"/>
      <c r="G19" s="739"/>
      <c r="H19" s="739"/>
      <c r="I19" s="739"/>
      <c r="J19" s="163"/>
      <c r="K19" s="356">
        <v>20</v>
      </c>
      <c r="L19" s="359"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56">
        <v>21</v>
      </c>
      <c r="L20" s="357"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37" t="s">
        <v>123</v>
      </c>
      <c r="C21" s="438"/>
      <c r="D21" s="438"/>
      <c r="E21" s="438"/>
      <c r="F21" s="438"/>
      <c r="G21" s="438"/>
      <c r="H21" s="438"/>
      <c r="I21" s="438"/>
      <c r="J21" s="163"/>
      <c r="K21" s="356">
        <v>22</v>
      </c>
      <c r="L21" s="359"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56">
        <v>23</v>
      </c>
      <c r="L22" s="359" t="s">
        <v>122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422" t="s">
        <v>2</v>
      </c>
      <c r="C23" s="423"/>
      <c r="D23" s="450"/>
      <c r="E23" s="451"/>
      <c r="F23" s="451"/>
      <c r="G23" s="451"/>
      <c r="H23" s="451"/>
      <c r="I23" s="452"/>
      <c r="J23" s="155"/>
      <c r="K23" s="356">
        <v>24</v>
      </c>
      <c r="L23" s="359" t="s">
        <v>109</v>
      </c>
      <c r="M23" s="178"/>
      <c r="N23" s="178"/>
      <c r="O23" s="349"/>
      <c r="P23" s="202"/>
      <c r="Q23" s="60"/>
      <c r="R23" s="203"/>
      <c r="S23" s="203"/>
      <c r="T23" s="203"/>
      <c r="U23" s="203"/>
      <c r="V23" s="203"/>
      <c r="W23" s="203"/>
      <c r="X23" s="203"/>
      <c r="Y23" s="203"/>
      <c r="Z23" s="203"/>
    </row>
    <row r="24" spans="1:27" s="204" customFormat="1" ht="15.75" customHeight="1" thickTop="1" thickBot="1" x14ac:dyDescent="0.3">
      <c r="A24" s="179"/>
      <c r="B24" s="422" t="s">
        <v>3</v>
      </c>
      <c r="C24" s="423"/>
      <c r="D24" s="450"/>
      <c r="E24" s="451"/>
      <c r="F24" s="451"/>
      <c r="G24" s="451"/>
      <c r="H24" s="451"/>
      <c r="I24" s="452"/>
      <c r="J24" s="155"/>
      <c r="K24" s="356">
        <v>25</v>
      </c>
      <c r="L24" s="359" t="s">
        <v>115</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422" t="s">
        <v>5</v>
      </c>
      <c r="C25" s="423"/>
      <c r="D25" s="450"/>
      <c r="E25" s="451"/>
      <c r="F25" s="451"/>
      <c r="G25" s="451"/>
      <c r="H25" s="451"/>
      <c r="I25" s="452"/>
      <c r="J25" s="155"/>
      <c r="K25" s="276"/>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434" t="s">
        <v>4</v>
      </c>
      <c r="C26" s="740"/>
      <c r="D26" s="450"/>
      <c r="E26" s="451"/>
      <c r="F26" s="451"/>
      <c r="G26" s="451"/>
      <c r="H26" s="451"/>
      <c r="I26" s="452"/>
      <c r="J26" s="178"/>
      <c r="K26" s="163"/>
      <c r="L26" s="232"/>
      <c r="N26" s="178"/>
      <c r="O26" s="201"/>
      <c r="P26" s="202"/>
      <c r="Q26" s="60"/>
      <c r="R26" s="203"/>
      <c r="S26" s="203"/>
      <c r="T26" s="203"/>
      <c r="U26" s="203"/>
      <c r="V26" s="203"/>
      <c r="W26" s="203"/>
      <c r="X26" s="203"/>
      <c r="Y26" s="203"/>
      <c r="Z26" s="203"/>
    </row>
    <row r="27" spans="1:27" s="145" customFormat="1" ht="4.95"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99" t="s">
        <v>50</v>
      </c>
      <c r="C28" s="700"/>
      <c r="D28" s="700"/>
      <c r="E28" s="700"/>
      <c r="F28" s="700"/>
      <c r="G28" s="700"/>
      <c r="H28" s="700"/>
      <c r="I28" s="701"/>
      <c r="J28" s="156"/>
      <c r="K28" s="354"/>
      <c r="L28" s="352" t="s">
        <v>153</v>
      </c>
      <c r="M28" s="143"/>
      <c r="N28" s="143"/>
      <c r="O28" s="143"/>
      <c r="P28" s="143"/>
      <c r="Q28" s="143"/>
      <c r="R28" s="144"/>
      <c r="S28" s="144"/>
      <c r="T28" s="144"/>
      <c r="U28" s="144"/>
      <c r="V28" s="144"/>
      <c r="W28" s="144"/>
      <c r="X28" s="144"/>
      <c r="Y28" s="144"/>
      <c r="Z28" s="144"/>
      <c r="AA28" s="144"/>
    </row>
    <row r="29" spans="1:27" s="145" customFormat="1" ht="15" customHeight="1" thickTop="1" thickBot="1" x14ac:dyDescent="0.3">
      <c r="A29" s="286"/>
      <c r="B29" s="638" t="s">
        <v>51</v>
      </c>
      <c r="C29" s="639"/>
      <c r="D29" s="639"/>
      <c r="E29" s="639"/>
      <c r="F29" s="639"/>
      <c r="G29" s="639"/>
      <c r="H29" s="639"/>
      <c r="I29" s="639"/>
      <c r="J29" s="163"/>
      <c r="K29" s="163"/>
      <c r="L29" s="290"/>
      <c r="M29" s="143"/>
      <c r="N29" s="143"/>
      <c r="O29" s="143"/>
      <c r="P29" s="143"/>
      <c r="Q29" s="143"/>
      <c r="R29" s="144"/>
      <c r="S29" s="144"/>
      <c r="T29" s="144"/>
      <c r="U29" s="144"/>
      <c r="V29" s="144"/>
      <c r="W29" s="144"/>
      <c r="X29" s="144"/>
      <c r="Y29" s="144"/>
      <c r="Z29" s="144"/>
      <c r="AA29" s="144"/>
    </row>
    <row r="30" spans="1:27" s="290" customFormat="1" ht="30" customHeight="1" thickTop="1" thickBot="1" x14ac:dyDescent="0.3">
      <c r="A30" s="167"/>
      <c r="B30" s="702" t="s">
        <v>12</v>
      </c>
      <c r="C30" s="647"/>
      <c r="D30" s="647"/>
      <c r="E30" s="115" t="s">
        <v>52</v>
      </c>
      <c r="F30" s="115" t="s">
        <v>53</v>
      </c>
      <c r="G30" s="116" t="s">
        <v>6</v>
      </c>
      <c r="H30" s="303" t="s">
        <v>7</v>
      </c>
      <c r="I30" s="117" t="s">
        <v>8</v>
      </c>
      <c r="J30" s="287"/>
      <c r="K30" s="163"/>
      <c r="L30" s="233" t="str">
        <f>IF(OR(($D$9=L9),($D$9=L10),($D$9=L11),($D$9=L12),($D$9=L13),($D$9=L14),($D$9=L15),($D$9=L21),($D$9=L22)),"Public","Privé")</f>
        <v>Privé</v>
      </c>
      <c r="M30" s="143"/>
      <c r="N30" s="143"/>
      <c r="O30" s="143"/>
      <c r="P30" s="143"/>
      <c r="Q30" s="143"/>
    </row>
    <row r="31" spans="1:27" s="145" customFormat="1" ht="15" customHeight="1" thickTop="1" thickBot="1" x14ac:dyDescent="0.3">
      <c r="A31" s="167"/>
      <c r="B31" s="697"/>
      <c r="C31" s="698"/>
      <c r="D31" s="698"/>
      <c r="E31" s="327"/>
      <c r="F31" s="328"/>
      <c r="G31" s="124" t="str">
        <f t="shared" ref="G31:G44" si="1">IF(AND(ISNUMBER(E31),ISNUMBER(F31)),E31*F31," ")</f>
        <v xml:space="preserve"> </v>
      </c>
      <c r="H31" s="327"/>
      <c r="I31" s="168" t="str">
        <f t="shared" ref="I31:I44" si="2">IF(OR(ISNUMBER(G31),ISNUMBER(H31)),ROUND(IF(ISNUMBER(G31),G31,0)-IF(ISNUMBER(H31),H31,0),2)," ")</f>
        <v xml:space="preserve"> </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697"/>
      <c r="C32" s="698"/>
      <c r="D32" s="698"/>
      <c r="E32" s="327"/>
      <c r="F32" s="328"/>
      <c r="G32" s="124" t="str">
        <f t="shared" si="1"/>
        <v xml:space="preserve"> </v>
      </c>
      <c r="H32" s="327"/>
      <c r="I32" s="168" t="str">
        <f t="shared" si="2"/>
        <v xml:space="preserve"> </v>
      </c>
      <c r="J32" s="163"/>
      <c r="K32" s="163"/>
      <c r="L32" s="235"/>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697"/>
      <c r="C33" s="698"/>
      <c r="D33" s="698"/>
      <c r="E33" s="327"/>
      <c r="F33" s="328"/>
      <c r="G33" s="124" t="str">
        <f t="shared" si="1"/>
        <v xml:space="preserve"> </v>
      </c>
      <c r="H33" s="327"/>
      <c r="I33" s="168" t="str">
        <f t="shared" si="2"/>
        <v xml:space="preserve"> </v>
      </c>
      <c r="J33" s="163"/>
      <c r="K33" s="184"/>
      <c r="L33" s="232"/>
      <c r="M33" s="143"/>
      <c r="N33" s="143"/>
      <c r="O33" s="143"/>
      <c r="P33" s="143"/>
      <c r="Q33" s="143"/>
      <c r="R33" s="144"/>
      <c r="S33" s="144"/>
      <c r="T33" s="144"/>
      <c r="U33" s="144"/>
      <c r="V33" s="144"/>
      <c r="W33" s="144"/>
      <c r="X33" s="144"/>
      <c r="Y33" s="144"/>
      <c r="Z33" s="144"/>
      <c r="AA33" s="144"/>
    </row>
    <row r="34" spans="1:27" s="378" customFormat="1" ht="15" customHeight="1" thickTop="1" thickBot="1" x14ac:dyDescent="0.35">
      <c r="A34" s="167"/>
      <c r="B34" s="697"/>
      <c r="C34" s="698"/>
      <c r="D34" s="698"/>
      <c r="E34" s="327"/>
      <c r="F34" s="328"/>
      <c r="G34" s="124" t="str">
        <f t="shared" si="1"/>
        <v xml:space="preserve"> </v>
      </c>
      <c r="H34" s="327"/>
      <c r="I34" s="168" t="str">
        <f t="shared" si="2"/>
        <v xml:space="preserve"> </v>
      </c>
      <c r="J34" s="163"/>
      <c r="K34" s="379"/>
      <c r="L34" s="232"/>
      <c r="M34" s="143"/>
      <c r="N34" s="143"/>
      <c r="O34" s="143"/>
      <c r="P34" s="143"/>
      <c r="Q34" s="143"/>
      <c r="R34" s="144"/>
      <c r="S34" s="144"/>
      <c r="T34" s="144"/>
      <c r="U34" s="144"/>
      <c r="V34" s="144"/>
      <c r="W34" s="144"/>
      <c r="X34" s="144"/>
      <c r="Y34" s="144"/>
      <c r="Z34" s="144"/>
      <c r="AA34" s="144"/>
    </row>
    <row r="35" spans="1:27" s="378" customFormat="1" ht="15" customHeight="1" thickTop="1" thickBot="1" x14ac:dyDescent="0.35">
      <c r="A35" s="167"/>
      <c r="B35" s="697"/>
      <c r="C35" s="698"/>
      <c r="D35" s="698"/>
      <c r="E35" s="327"/>
      <c r="F35" s="328"/>
      <c r="G35" s="124" t="str">
        <f t="shared" si="1"/>
        <v xml:space="preserve"> </v>
      </c>
      <c r="H35" s="327"/>
      <c r="I35" s="168" t="str">
        <f t="shared" si="2"/>
        <v xml:space="preserve"> </v>
      </c>
      <c r="J35" s="163"/>
      <c r="K35" s="379"/>
      <c r="L35" s="232"/>
      <c r="M35" s="143"/>
      <c r="N35" s="143"/>
      <c r="O35" s="143"/>
      <c r="P35" s="143"/>
      <c r="Q35" s="143"/>
      <c r="R35" s="144"/>
      <c r="S35" s="144"/>
      <c r="T35" s="144"/>
      <c r="U35" s="144"/>
      <c r="V35" s="144"/>
      <c r="W35" s="144"/>
      <c r="X35" s="144"/>
      <c r="Y35" s="144"/>
      <c r="Z35" s="144"/>
      <c r="AA35" s="144"/>
    </row>
    <row r="36" spans="1:27" s="378" customFormat="1" ht="15" customHeight="1" thickTop="1" thickBot="1" x14ac:dyDescent="0.35">
      <c r="A36" s="167"/>
      <c r="B36" s="697"/>
      <c r="C36" s="698"/>
      <c r="D36" s="698"/>
      <c r="E36" s="327"/>
      <c r="F36" s="328"/>
      <c r="G36" s="124" t="str">
        <f t="shared" si="1"/>
        <v xml:space="preserve"> </v>
      </c>
      <c r="H36" s="327"/>
      <c r="I36" s="168" t="str">
        <f t="shared" si="2"/>
        <v xml:space="preserve"> </v>
      </c>
      <c r="J36" s="163"/>
      <c r="K36" s="379"/>
      <c r="L36" s="232"/>
      <c r="M36" s="143"/>
      <c r="N36" s="143"/>
      <c r="O36" s="143"/>
      <c r="P36" s="143"/>
      <c r="Q36" s="143"/>
      <c r="R36" s="144"/>
      <c r="S36" s="144"/>
      <c r="T36" s="144"/>
      <c r="U36" s="144"/>
      <c r="V36" s="144"/>
      <c r="W36" s="144"/>
      <c r="X36" s="144"/>
      <c r="Y36" s="144"/>
      <c r="Z36" s="144"/>
      <c r="AA36" s="144"/>
    </row>
    <row r="37" spans="1:27" s="378" customFormat="1" ht="15" customHeight="1" thickTop="1" thickBot="1" x14ac:dyDescent="0.35">
      <c r="A37" s="167"/>
      <c r="B37" s="697"/>
      <c r="C37" s="698"/>
      <c r="D37" s="698"/>
      <c r="E37" s="327"/>
      <c r="F37" s="328"/>
      <c r="G37" s="124" t="str">
        <f t="shared" si="1"/>
        <v xml:space="preserve"> </v>
      </c>
      <c r="H37" s="327"/>
      <c r="I37" s="168" t="str">
        <f t="shared" si="2"/>
        <v xml:space="preserve"> </v>
      </c>
      <c r="J37" s="163"/>
      <c r="K37" s="379"/>
      <c r="L37" s="232"/>
      <c r="M37" s="143"/>
      <c r="N37" s="143"/>
      <c r="O37" s="143"/>
      <c r="P37" s="143"/>
      <c r="Q37" s="143"/>
      <c r="R37" s="144"/>
      <c r="S37" s="144"/>
      <c r="T37" s="144"/>
      <c r="U37" s="144"/>
      <c r="V37" s="144"/>
      <c r="W37" s="144"/>
      <c r="X37" s="144"/>
      <c r="Y37" s="144"/>
      <c r="Z37" s="144"/>
      <c r="AA37" s="144"/>
    </row>
    <row r="38" spans="1:27" s="378" customFormat="1" ht="15" customHeight="1" thickTop="1" thickBot="1" x14ac:dyDescent="0.35">
      <c r="A38" s="167"/>
      <c r="B38" s="697"/>
      <c r="C38" s="698"/>
      <c r="D38" s="698"/>
      <c r="E38" s="327"/>
      <c r="F38" s="328"/>
      <c r="G38" s="124" t="str">
        <f t="shared" si="1"/>
        <v xml:space="preserve"> </v>
      </c>
      <c r="H38" s="327"/>
      <c r="I38" s="168" t="str">
        <f t="shared" si="2"/>
        <v xml:space="preserve"> </v>
      </c>
      <c r="J38" s="163"/>
      <c r="K38" s="379"/>
      <c r="L38" s="232"/>
      <c r="M38" s="143"/>
      <c r="N38" s="143"/>
      <c r="O38" s="143"/>
      <c r="P38" s="143"/>
      <c r="Q38" s="143"/>
      <c r="R38" s="144"/>
      <c r="S38" s="144"/>
      <c r="T38" s="144"/>
      <c r="U38" s="144"/>
      <c r="V38" s="144"/>
      <c r="W38" s="144"/>
      <c r="X38" s="144"/>
      <c r="Y38" s="144"/>
      <c r="Z38" s="144"/>
      <c r="AA38" s="144"/>
    </row>
    <row r="39" spans="1:27" s="378" customFormat="1" ht="15" customHeight="1" thickTop="1" thickBot="1" x14ac:dyDescent="0.35">
      <c r="A39" s="167"/>
      <c r="B39" s="697"/>
      <c r="C39" s="698"/>
      <c r="D39" s="698"/>
      <c r="E39" s="327"/>
      <c r="F39" s="328"/>
      <c r="G39" s="124" t="str">
        <f t="shared" si="1"/>
        <v xml:space="preserve"> </v>
      </c>
      <c r="H39" s="327"/>
      <c r="I39" s="168" t="str">
        <f t="shared" si="2"/>
        <v xml:space="preserve"> </v>
      </c>
      <c r="J39" s="163"/>
      <c r="K39" s="379"/>
      <c r="L39" s="232"/>
      <c r="M39" s="143"/>
      <c r="N39" s="143"/>
      <c r="O39" s="143"/>
      <c r="P39" s="143"/>
      <c r="Q39" s="143"/>
      <c r="R39" s="144"/>
      <c r="S39" s="144"/>
      <c r="T39" s="144"/>
      <c r="U39" s="144"/>
      <c r="V39" s="144"/>
      <c r="W39" s="144"/>
      <c r="X39" s="144"/>
      <c r="Y39" s="144"/>
      <c r="Z39" s="144"/>
      <c r="AA39" s="144"/>
    </row>
    <row r="40" spans="1:27" s="183" customFormat="1" ht="15" customHeight="1" thickTop="1" thickBot="1" x14ac:dyDescent="0.35">
      <c r="A40" s="167"/>
      <c r="B40" s="697"/>
      <c r="C40" s="698"/>
      <c r="D40" s="698"/>
      <c r="E40" s="327"/>
      <c r="F40" s="328"/>
      <c r="G40" s="124" t="str">
        <f t="shared" si="1"/>
        <v xml:space="preserve"> </v>
      </c>
      <c r="H40" s="327"/>
      <c r="I40" s="168" t="str">
        <f t="shared" si="2"/>
        <v xml:space="preserve"> </v>
      </c>
      <c r="J40" s="163"/>
      <c r="K40" s="163"/>
      <c r="L40" s="233"/>
      <c r="M40" s="184"/>
      <c r="N40" s="184"/>
      <c r="O40" s="184"/>
      <c r="P40" s="184"/>
      <c r="Q40" s="184"/>
    </row>
    <row r="41" spans="1:27" s="145" customFormat="1" ht="15" customHeight="1" thickTop="1" thickBot="1" x14ac:dyDescent="0.3">
      <c r="A41" s="167"/>
      <c r="B41" s="697"/>
      <c r="C41" s="698"/>
      <c r="D41" s="698"/>
      <c r="E41" s="327"/>
      <c r="F41" s="328"/>
      <c r="G41" s="124" t="str">
        <f t="shared" si="1"/>
        <v xml:space="preserve"> </v>
      </c>
      <c r="H41" s="327"/>
      <c r="I41" s="168" t="str">
        <f t="shared" si="2"/>
        <v xml:space="preserve"> </v>
      </c>
      <c r="J41" s="163"/>
      <c r="K41" s="163"/>
      <c r="L41" s="233"/>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7"/>
      <c r="B42" s="697"/>
      <c r="C42" s="698"/>
      <c r="D42" s="698"/>
      <c r="E42" s="327"/>
      <c r="F42" s="328"/>
      <c r="G42" s="124" t="str">
        <f t="shared" si="1"/>
        <v xml:space="preserve"> </v>
      </c>
      <c r="H42" s="327"/>
      <c r="I42" s="168" t="str">
        <f t="shared" si="2"/>
        <v xml:space="preserve"> </v>
      </c>
      <c r="J42" s="163"/>
      <c r="K42" s="163"/>
      <c r="L42" s="233"/>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97"/>
      <c r="C43" s="698"/>
      <c r="D43" s="698"/>
      <c r="E43" s="327"/>
      <c r="F43" s="328"/>
      <c r="G43" s="124" t="str">
        <f t="shared" si="1"/>
        <v xml:space="preserve"> </v>
      </c>
      <c r="H43" s="327"/>
      <c r="I43" s="168" t="str">
        <f t="shared" si="2"/>
        <v xml:space="preserve"> </v>
      </c>
      <c r="J43" s="163"/>
      <c r="K43" s="163"/>
      <c r="L43" s="232"/>
      <c r="M43" s="143"/>
      <c r="N43" s="143"/>
      <c r="O43" s="143"/>
      <c r="P43" s="143"/>
      <c r="Q43" s="143"/>
      <c r="R43" s="144"/>
      <c r="S43" s="144"/>
      <c r="T43" s="144"/>
      <c r="U43" s="144"/>
      <c r="V43" s="144"/>
      <c r="W43" s="144"/>
      <c r="X43" s="144"/>
      <c r="Y43" s="144"/>
      <c r="Z43" s="144"/>
      <c r="AA43" s="144"/>
    </row>
    <row r="44" spans="1:27" s="145" customFormat="1" ht="15" customHeight="1" thickTop="1" thickBot="1" x14ac:dyDescent="0.3">
      <c r="A44" s="167"/>
      <c r="B44" s="697"/>
      <c r="C44" s="698"/>
      <c r="D44" s="698"/>
      <c r="E44" s="327"/>
      <c r="F44" s="328"/>
      <c r="G44" s="124" t="str">
        <f t="shared" si="1"/>
        <v xml:space="preserve"> </v>
      </c>
      <c r="H44" s="327"/>
      <c r="I44" s="168" t="str">
        <f t="shared" si="2"/>
        <v xml:space="preserve"> </v>
      </c>
      <c r="J44" s="163"/>
      <c r="K44" s="163"/>
      <c r="L44" s="232"/>
      <c r="M44" s="143"/>
      <c r="N44" s="143"/>
      <c r="O44" s="143"/>
      <c r="P44" s="143"/>
      <c r="Q44" s="143"/>
      <c r="R44" s="144"/>
      <c r="S44" s="144"/>
      <c r="T44" s="144"/>
      <c r="U44" s="144"/>
      <c r="V44" s="144"/>
      <c r="W44" s="144"/>
      <c r="X44" s="144"/>
      <c r="Y44" s="144"/>
      <c r="Z44" s="144"/>
      <c r="AA44" s="144"/>
    </row>
    <row r="45" spans="1:27" s="145" customFormat="1" ht="15" customHeight="1" thickTop="1" thickBot="1" x14ac:dyDescent="0.3">
      <c r="A45" s="167"/>
      <c r="B45" s="643" t="s">
        <v>55</v>
      </c>
      <c r="C45" s="644"/>
      <c r="D45" s="644"/>
      <c r="E45" s="644"/>
      <c r="F45" s="645"/>
      <c r="G45" s="128">
        <f>SUM(G31:G44)</f>
        <v>0</v>
      </c>
      <c r="H45" s="169">
        <f>IF($L$8="Non",0,SUM(H31:H44))</f>
        <v>0</v>
      </c>
      <c r="I45" s="129">
        <f t="shared" ref="I45" si="3">SUM(I31:I44)</f>
        <v>0</v>
      </c>
      <c r="J45" s="163"/>
      <c r="K45" s="163"/>
      <c r="L45" s="232"/>
      <c r="M45" s="143"/>
      <c r="N45" s="143"/>
      <c r="O45" s="143"/>
      <c r="P45" s="143"/>
      <c r="Q45" s="143"/>
      <c r="R45" s="144"/>
      <c r="S45" s="144"/>
      <c r="T45" s="144"/>
      <c r="U45" s="144"/>
      <c r="V45" s="144"/>
      <c r="W45" s="144"/>
      <c r="X45" s="144"/>
      <c r="Y45" s="144"/>
      <c r="Z45" s="144"/>
      <c r="AA45" s="144"/>
    </row>
    <row r="46" spans="1:27" s="145" customFormat="1" ht="15" customHeight="1" thickTop="1" thickBot="1" x14ac:dyDescent="0.3">
      <c r="A46" s="286"/>
      <c r="B46" s="638" t="s">
        <v>42</v>
      </c>
      <c r="C46" s="639"/>
      <c r="D46" s="639"/>
      <c r="E46" s="639"/>
      <c r="F46" s="639"/>
      <c r="G46" s="639"/>
      <c r="H46" s="639"/>
      <c r="I46" s="639"/>
      <c r="J46" s="163"/>
      <c r="K46" s="163"/>
      <c r="L46" s="232"/>
      <c r="M46" s="143"/>
      <c r="N46" s="143"/>
      <c r="O46" s="143"/>
      <c r="P46" s="143"/>
      <c r="Q46" s="143"/>
      <c r="R46" s="144"/>
      <c r="S46" s="144"/>
      <c r="T46" s="144"/>
      <c r="U46" s="144"/>
      <c r="V46" s="144"/>
      <c r="W46" s="144"/>
      <c r="X46" s="144"/>
      <c r="Y46" s="144"/>
      <c r="Z46" s="144"/>
      <c r="AA46" s="144"/>
    </row>
    <row r="47" spans="1:27" s="290" customFormat="1" ht="30" customHeight="1" thickTop="1" thickBot="1" x14ac:dyDescent="0.35">
      <c r="A47" s="167"/>
      <c r="B47" s="703" t="s">
        <v>147</v>
      </c>
      <c r="C47" s="649"/>
      <c r="D47" s="294" t="s">
        <v>128</v>
      </c>
      <c r="E47" s="294" t="s">
        <v>52</v>
      </c>
      <c r="F47" s="294" t="s">
        <v>102</v>
      </c>
      <c r="G47" s="116" t="s">
        <v>6</v>
      </c>
      <c r="H47" s="294" t="s">
        <v>7</v>
      </c>
      <c r="I47" s="117" t="s">
        <v>8</v>
      </c>
      <c r="J47" s="286"/>
      <c r="K47" s="163"/>
      <c r="L47" s="232"/>
      <c r="M47" s="143"/>
      <c r="N47" s="143"/>
      <c r="O47" s="143"/>
      <c r="P47" s="143"/>
      <c r="Q47" s="143"/>
    </row>
    <row r="48" spans="1:27" s="293" customFormat="1" ht="25.5" customHeight="1" thickTop="1" thickBot="1" x14ac:dyDescent="0.35">
      <c r="A48" s="180"/>
      <c r="B48" s="706" t="s">
        <v>158</v>
      </c>
      <c r="C48" s="707"/>
      <c r="D48" s="707"/>
      <c r="E48" s="707"/>
      <c r="F48" s="707"/>
      <c r="G48" s="707"/>
      <c r="H48" s="707"/>
      <c r="I48" s="708"/>
      <c r="J48" s="163"/>
      <c r="K48" s="181"/>
      <c r="L48" s="236"/>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709"/>
      <c r="C49" s="710"/>
      <c r="D49" s="329"/>
      <c r="E49" s="330"/>
      <c r="F49" s="331"/>
      <c r="G49" s="185" t="str">
        <f t="shared" ref="G49:G61" si="4">IF(AND(ISNUMBER(E49),ISNUMBER(F49)),E49*F49," ")</f>
        <v xml:space="preserve"> </v>
      </c>
      <c r="H49" s="296"/>
      <c r="I49" s="295" t="str">
        <f t="shared" ref="I49:I76" si="5">IF(OR(ISNUMBER(G49),ISNUMBER(H49)),ROUND(IF(ISNUMBER(G49),G49,0)-IF(ISNUMBER(H49),H49,0),2)," ")</f>
        <v xml:space="preserve"> </v>
      </c>
      <c r="J49" s="181"/>
      <c r="K49" s="163"/>
      <c r="L49" s="233"/>
      <c r="M49" s="170"/>
      <c r="N49" s="170"/>
      <c r="O49" s="170"/>
      <c r="P49" s="170"/>
      <c r="Q49" s="170"/>
    </row>
    <row r="50" spans="1:27" s="293" customFormat="1" ht="15" customHeight="1" thickTop="1" thickBot="1" x14ac:dyDescent="0.3">
      <c r="A50" s="167"/>
      <c r="B50" s="697"/>
      <c r="C50" s="698"/>
      <c r="D50" s="329"/>
      <c r="E50" s="327"/>
      <c r="F50" s="328"/>
      <c r="G50" s="124" t="str">
        <f t="shared" si="4"/>
        <v xml:space="preserve"> </v>
      </c>
      <c r="H50" s="297"/>
      <c r="I50" s="168" t="str">
        <f t="shared" si="5"/>
        <v xml:space="preserve"> </v>
      </c>
      <c r="J50" s="163"/>
      <c r="K50" s="163"/>
      <c r="L50" s="233"/>
      <c r="M50" s="143"/>
      <c r="N50" s="143"/>
      <c r="O50" s="143"/>
      <c r="P50" s="143"/>
      <c r="Q50" s="143"/>
      <c r="R50" s="144"/>
      <c r="S50" s="144"/>
      <c r="T50" s="144"/>
      <c r="U50" s="144"/>
      <c r="V50" s="144"/>
      <c r="W50" s="144"/>
      <c r="X50" s="144"/>
      <c r="Y50" s="144"/>
      <c r="Z50" s="144"/>
      <c r="AA50" s="144"/>
    </row>
    <row r="51" spans="1:27" s="293" customFormat="1" ht="15" customHeight="1" thickTop="1" thickBot="1" x14ac:dyDescent="0.3">
      <c r="A51" s="167"/>
      <c r="B51" s="697"/>
      <c r="C51" s="698"/>
      <c r="D51" s="377"/>
      <c r="E51" s="327"/>
      <c r="F51" s="328"/>
      <c r="G51" s="124" t="str">
        <f t="shared" si="4"/>
        <v xml:space="preserve"> </v>
      </c>
      <c r="H51" s="297"/>
      <c r="I51" s="168" t="str">
        <f t="shared" si="5"/>
        <v xml:space="preserve"> </v>
      </c>
      <c r="J51" s="163"/>
      <c r="K51" s="163"/>
      <c r="L51" s="233"/>
      <c r="M51" s="143"/>
      <c r="N51" s="143"/>
      <c r="O51" s="143"/>
      <c r="P51" s="143"/>
      <c r="Q51" s="143"/>
      <c r="R51" s="144"/>
      <c r="S51" s="144"/>
      <c r="T51" s="144"/>
      <c r="U51" s="144"/>
      <c r="V51" s="144"/>
      <c r="W51" s="144"/>
      <c r="X51" s="144"/>
      <c r="Y51" s="144"/>
      <c r="Z51" s="144"/>
      <c r="AA51" s="144"/>
    </row>
    <row r="52" spans="1:27" s="378" customFormat="1" ht="15" customHeight="1" thickTop="1" thickBot="1" x14ac:dyDescent="0.3">
      <c r="A52" s="167"/>
      <c r="B52" s="697"/>
      <c r="C52" s="698"/>
      <c r="D52" s="377"/>
      <c r="E52" s="327"/>
      <c r="F52" s="328"/>
      <c r="G52" s="124" t="str">
        <f t="shared" si="4"/>
        <v xml:space="preserve"> </v>
      </c>
      <c r="H52" s="297"/>
      <c r="I52" s="168" t="str">
        <f t="shared" si="5"/>
        <v xml:space="preserve"> </v>
      </c>
      <c r="J52" s="163"/>
      <c r="K52" s="163"/>
      <c r="L52" s="233"/>
      <c r="M52" s="143"/>
      <c r="N52" s="143"/>
      <c r="O52" s="143"/>
      <c r="P52" s="143"/>
      <c r="Q52" s="143"/>
      <c r="R52" s="144"/>
      <c r="S52" s="144"/>
      <c r="T52" s="144"/>
      <c r="U52" s="144"/>
      <c r="V52" s="144"/>
      <c r="W52" s="144"/>
      <c r="X52" s="144"/>
      <c r="Y52" s="144"/>
      <c r="Z52" s="144"/>
      <c r="AA52" s="144"/>
    </row>
    <row r="53" spans="1:27" s="378" customFormat="1" ht="15" customHeight="1" thickTop="1" thickBot="1" x14ac:dyDescent="0.3">
      <c r="A53" s="167"/>
      <c r="B53" s="697"/>
      <c r="C53" s="698"/>
      <c r="D53" s="377"/>
      <c r="E53" s="327"/>
      <c r="F53" s="328"/>
      <c r="G53" s="124" t="str">
        <f t="shared" si="4"/>
        <v xml:space="preserve"> </v>
      </c>
      <c r="H53" s="297"/>
      <c r="I53" s="168" t="str">
        <f t="shared" si="5"/>
        <v xml:space="preserve"> </v>
      </c>
      <c r="J53" s="163"/>
      <c r="K53" s="163"/>
      <c r="L53" s="233"/>
      <c r="M53" s="143"/>
      <c r="N53" s="143"/>
      <c r="O53" s="143"/>
      <c r="P53" s="143"/>
      <c r="Q53" s="143"/>
      <c r="R53" s="144"/>
      <c r="S53" s="144"/>
      <c r="T53" s="144"/>
      <c r="U53" s="144"/>
      <c r="V53" s="144"/>
      <c r="W53" s="144"/>
      <c r="X53" s="144"/>
      <c r="Y53" s="144"/>
      <c r="Z53" s="144"/>
      <c r="AA53" s="144"/>
    </row>
    <row r="54" spans="1:27" s="378" customFormat="1" ht="15" customHeight="1" thickTop="1" thickBot="1" x14ac:dyDescent="0.3">
      <c r="A54" s="167"/>
      <c r="B54" s="697"/>
      <c r="C54" s="698"/>
      <c r="D54" s="377"/>
      <c r="E54" s="327"/>
      <c r="F54" s="328"/>
      <c r="G54" s="124" t="str">
        <f t="shared" si="4"/>
        <v xml:space="preserve"> </v>
      </c>
      <c r="H54" s="297"/>
      <c r="I54" s="168" t="str">
        <f t="shared" si="5"/>
        <v xml:space="preserve"> </v>
      </c>
      <c r="J54" s="163"/>
      <c r="K54" s="163"/>
      <c r="L54" s="233"/>
      <c r="M54" s="143"/>
      <c r="N54" s="143"/>
      <c r="O54" s="143"/>
      <c r="P54" s="143"/>
      <c r="Q54" s="143"/>
      <c r="R54" s="144"/>
      <c r="S54" s="144"/>
      <c r="T54" s="144"/>
      <c r="U54" s="144"/>
      <c r="V54" s="144"/>
      <c r="W54" s="144"/>
      <c r="X54" s="144"/>
      <c r="Y54" s="144"/>
      <c r="Z54" s="144"/>
      <c r="AA54" s="144"/>
    </row>
    <row r="55" spans="1:27" s="378" customFormat="1" ht="15" customHeight="1" thickTop="1" thickBot="1" x14ac:dyDescent="0.3">
      <c r="A55" s="167"/>
      <c r="B55" s="697"/>
      <c r="C55" s="698"/>
      <c r="D55" s="377"/>
      <c r="E55" s="327"/>
      <c r="F55" s="328"/>
      <c r="G55" s="124" t="str">
        <f t="shared" si="4"/>
        <v xml:space="preserve"> </v>
      </c>
      <c r="H55" s="297"/>
      <c r="I55" s="168" t="str">
        <f t="shared" si="5"/>
        <v xml:space="preserve"> </v>
      </c>
      <c r="J55" s="163"/>
      <c r="K55" s="163"/>
      <c r="L55" s="233"/>
      <c r="M55" s="143"/>
      <c r="N55" s="143"/>
      <c r="O55" s="143"/>
      <c r="P55" s="143"/>
      <c r="Q55" s="143"/>
      <c r="R55" s="144"/>
      <c r="S55" s="144"/>
      <c r="T55" s="144"/>
      <c r="U55" s="144"/>
      <c r="V55" s="144"/>
      <c r="W55" s="144"/>
      <c r="X55" s="144"/>
      <c r="Y55" s="144"/>
      <c r="Z55" s="144"/>
      <c r="AA55" s="144"/>
    </row>
    <row r="56" spans="1:27" s="378" customFormat="1" ht="15" customHeight="1" thickTop="1" thickBot="1" x14ac:dyDescent="0.3">
      <c r="A56" s="167"/>
      <c r="B56" s="697"/>
      <c r="C56" s="698"/>
      <c r="D56" s="377"/>
      <c r="E56" s="327"/>
      <c r="F56" s="328"/>
      <c r="G56" s="124" t="str">
        <f t="shared" si="4"/>
        <v xml:space="preserve"> </v>
      </c>
      <c r="H56" s="297"/>
      <c r="I56" s="168" t="str">
        <f t="shared" si="5"/>
        <v xml:space="preserve"> </v>
      </c>
      <c r="J56" s="163"/>
      <c r="K56" s="163"/>
      <c r="L56" s="233"/>
      <c r="M56" s="143"/>
      <c r="N56" s="143"/>
      <c r="O56" s="143"/>
      <c r="P56" s="143"/>
      <c r="Q56" s="143"/>
      <c r="R56" s="144"/>
      <c r="S56" s="144"/>
      <c r="T56" s="144"/>
      <c r="U56" s="144"/>
      <c r="V56" s="144"/>
      <c r="W56" s="144"/>
      <c r="X56" s="144"/>
      <c r="Y56" s="144"/>
      <c r="Z56" s="144"/>
      <c r="AA56" s="144"/>
    </row>
    <row r="57" spans="1:27" s="378" customFormat="1" ht="15" customHeight="1" thickTop="1" thickBot="1" x14ac:dyDescent="0.3">
      <c r="A57" s="167"/>
      <c r="B57" s="697"/>
      <c r="C57" s="698"/>
      <c r="D57" s="377"/>
      <c r="E57" s="327"/>
      <c r="F57" s="328"/>
      <c r="G57" s="124" t="str">
        <f t="shared" si="4"/>
        <v xml:space="preserve"> </v>
      </c>
      <c r="H57" s="297"/>
      <c r="I57" s="168" t="str">
        <f t="shared" si="5"/>
        <v xml:space="preserve"> </v>
      </c>
      <c r="J57" s="163"/>
      <c r="K57" s="163"/>
      <c r="L57" s="233"/>
      <c r="M57" s="143"/>
      <c r="N57" s="143"/>
      <c r="O57" s="143"/>
      <c r="P57" s="143"/>
      <c r="Q57" s="143"/>
      <c r="R57" s="144"/>
      <c r="S57" s="144"/>
      <c r="T57" s="144"/>
      <c r="U57" s="144"/>
      <c r="V57" s="144"/>
      <c r="W57" s="144"/>
      <c r="X57" s="144"/>
      <c r="Y57" s="144"/>
      <c r="Z57" s="144"/>
      <c r="AA57" s="144"/>
    </row>
    <row r="58" spans="1:27" s="378" customFormat="1" ht="15" customHeight="1" thickTop="1" thickBot="1" x14ac:dyDescent="0.3">
      <c r="A58" s="167"/>
      <c r="B58" s="697"/>
      <c r="C58" s="698"/>
      <c r="D58" s="377"/>
      <c r="E58" s="327"/>
      <c r="F58" s="328"/>
      <c r="G58" s="124" t="str">
        <f t="shared" si="4"/>
        <v xml:space="preserve"> </v>
      </c>
      <c r="H58" s="297"/>
      <c r="I58" s="168" t="str">
        <f t="shared" si="5"/>
        <v xml:space="preserve"> </v>
      </c>
      <c r="J58" s="163"/>
      <c r="K58" s="163"/>
      <c r="L58" s="233"/>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97"/>
      <c r="C59" s="698"/>
      <c r="D59" s="377"/>
      <c r="E59" s="327"/>
      <c r="F59" s="328"/>
      <c r="G59" s="124" t="str">
        <f t="shared" si="4"/>
        <v xml:space="preserve"> </v>
      </c>
      <c r="H59" s="297"/>
      <c r="I59" s="168"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97"/>
      <c r="C60" s="698"/>
      <c r="D60" s="377"/>
      <c r="E60" s="327"/>
      <c r="F60" s="328"/>
      <c r="G60" s="124" t="str">
        <f t="shared" si="4"/>
        <v xml:space="preserve"> </v>
      </c>
      <c r="H60" s="297"/>
      <c r="I60" s="168" t="str">
        <f t="shared" si="5"/>
        <v xml:space="preserve"> </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167"/>
      <c r="B61" s="697"/>
      <c r="C61" s="698"/>
      <c r="D61" s="377"/>
      <c r="E61" s="327"/>
      <c r="F61" s="328"/>
      <c r="G61" s="124" t="str">
        <f t="shared" si="4"/>
        <v xml:space="preserve"> </v>
      </c>
      <c r="H61" s="297"/>
      <c r="I61" s="168" t="str">
        <f t="shared" si="5"/>
        <v xml:space="preserve"> </v>
      </c>
      <c r="J61" s="163"/>
      <c r="K61" s="163"/>
      <c r="L61" s="232"/>
      <c r="M61" s="143"/>
      <c r="N61" s="143"/>
      <c r="O61" s="143"/>
      <c r="P61" s="143"/>
      <c r="Q61" s="143"/>
      <c r="R61" s="144"/>
      <c r="S61" s="144"/>
      <c r="T61" s="144"/>
      <c r="U61" s="144"/>
      <c r="V61" s="144"/>
      <c r="W61" s="144"/>
      <c r="X61" s="144"/>
      <c r="Y61" s="144"/>
      <c r="Z61" s="144"/>
      <c r="AA61" s="144"/>
    </row>
    <row r="62" spans="1:27" s="293" customFormat="1" ht="15" customHeight="1" thickTop="1" thickBot="1" x14ac:dyDescent="0.3">
      <c r="A62" s="167"/>
      <c r="B62" s="616" t="s">
        <v>129</v>
      </c>
      <c r="C62" s="617"/>
      <c r="D62" s="617"/>
      <c r="E62" s="617"/>
      <c r="F62" s="618"/>
      <c r="G62" s="120">
        <f>SUM(G49:G61)</f>
        <v>0</v>
      </c>
      <c r="H62" s="300"/>
      <c r="I62" s="121">
        <f>SUM(I49:I61)</f>
        <v>0</v>
      </c>
      <c r="J62" s="163"/>
      <c r="K62" s="163"/>
      <c r="L62" s="232"/>
      <c r="M62" s="143"/>
      <c r="N62" s="143"/>
      <c r="O62" s="143"/>
      <c r="P62" s="143"/>
      <c r="Q62" s="143"/>
      <c r="R62" s="144"/>
      <c r="S62" s="144"/>
      <c r="T62" s="144"/>
      <c r="U62" s="144"/>
      <c r="V62" s="144"/>
      <c r="W62" s="144"/>
      <c r="X62" s="144"/>
      <c r="Y62" s="144"/>
      <c r="Z62" s="144"/>
      <c r="AA62" s="144"/>
    </row>
    <row r="63" spans="1:27" s="293" customFormat="1" ht="15" customHeight="1" thickTop="1" thickBot="1" x14ac:dyDescent="0.35">
      <c r="A63" s="180"/>
      <c r="B63" s="706" t="s">
        <v>159</v>
      </c>
      <c r="C63" s="707"/>
      <c r="D63" s="707"/>
      <c r="E63" s="707"/>
      <c r="F63" s="707"/>
      <c r="G63" s="707"/>
      <c r="H63" s="707"/>
      <c r="I63" s="708"/>
      <c r="J63" s="163"/>
      <c r="K63" s="181"/>
      <c r="L63" s="236"/>
      <c r="M63" s="143"/>
      <c r="N63" s="143"/>
      <c r="O63" s="143"/>
      <c r="P63" s="143"/>
      <c r="Q63" s="143"/>
      <c r="R63" s="144"/>
      <c r="S63" s="144"/>
      <c r="T63" s="144"/>
      <c r="U63" s="144"/>
      <c r="V63" s="144"/>
      <c r="W63" s="144"/>
      <c r="X63" s="144"/>
      <c r="Y63" s="144"/>
      <c r="Z63" s="144"/>
      <c r="AA63" s="144"/>
    </row>
    <row r="64" spans="1:27" s="293" customFormat="1" ht="15" customHeight="1" thickTop="1" thickBot="1" x14ac:dyDescent="0.3">
      <c r="A64" s="167"/>
      <c r="B64" s="697"/>
      <c r="C64" s="698"/>
      <c r="D64" s="370"/>
      <c r="E64" s="327"/>
      <c r="F64" s="328"/>
      <c r="G64" s="124" t="str">
        <f t="shared" ref="G64:G74" si="6">IF(AND(ISNUMBER(E64),ISNUMBER(F64)),E64*F64," ")</f>
        <v xml:space="preserve"> </v>
      </c>
      <c r="H64" s="332"/>
      <c r="I64" s="168" t="str">
        <f t="shared" ref="I64:I74" si="7">IF(OR(ISNUMBER(G64),ISNUMBER(H64)),ROUND(IF(ISNUMBER(G64),G64,0)-IF(ISNUMBER(H64),H64,0),2)," ")</f>
        <v xml:space="preserve"> </v>
      </c>
      <c r="J64" s="181"/>
      <c r="K64" s="163"/>
      <c r="L64" s="232"/>
      <c r="M64" s="170"/>
      <c r="N64" s="170"/>
      <c r="O64" s="170"/>
      <c r="P64" s="170"/>
      <c r="Q64" s="170"/>
    </row>
    <row r="65" spans="1:27" s="293" customFormat="1" ht="15" customHeight="1" thickTop="1" thickBot="1" x14ac:dyDescent="0.3">
      <c r="A65" s="167"/>
      <c r="B65" s="697"/>
      <c r="C65" s="698"/>
      <c r="D65" s="370"/>
      <c r="E65" s="327"/>
      <c r="F65" s="328"/>
      <c r="G65" s="124" t="str">
        <f t="shared" si="6"/>
        <v xml:space="preserve"> </v>
      </c>
      <c r="H65" s="327"/>
      <c r="I65" s="168" t="str">
        <f t="shared" si="7"/>
        <v xml:space="preserve"> </v>
      </c>
      <c r="J65" s="163"/>
      <c r="K65" s="163"/>
      <c r="L65" s="232"/>
      <c r="M65" s="143"/>
      <c r="N65" s="143"/>
      <c r="O65" s="143"/>
      <c r="P65" s="143"/>
      <c r="Q65" s="143"/>
      <c r="R65" s="144"/>
      <c r="S65" s="144"/>
      <c r="T65" s="144"/>
      <c r="U65" s="144"/>
      <c r="V65" s="144"/>
      <c r="W65" s="144"/>
      <c r="X65" s="144"/>
      <c r="Y65" s="144"/>
      <c r="Z65" s="144"/>
      <c r="AA65" s="144"/>
    </row>
    <row r="66" spans="1:27" s="293" customFormat="1" ht="15" customHeight="1" thickTop="1" thickBot="1" x14ac:dyDescent="0.3">
      <c r="A66" s="167"/>
      <c r="B66" s="697"/>
      <c r="C66" s="698"/>
      <c r="D66" s="377"/>
      <c r="E66" s="327"/>
      <c r="F66" s="328"/>
      <c r="G66" s="124" t="str">
        <f t="shared" si="6"/>
        <v xml:space="preserve"> </v>
      </c>
      <c r="H66" s="327"/>
      <c r="I66" s="168" t="str">
        <f t="shared" si="7"/>
        <v xml:space="preserve"> </v>
      </c>
      <c r="J66" s="163"/>
      <c r="K66" s="163"/>
      <c r="L66" s="232"/>
      <c r="M66" s="143"/>
      <c r="N66" s="143"/>
      <c r="O66" s="143"/>
      <c r="P66" s="143"/>
      <c r="Q66" s="143"/>
      <c r="R66" s="144"/>
      <c r="S66" s="144"/>
      <c r="T66" s="144"/>
      <c r="U66" s="144"/>
      <c r="V66" s="144"/>
      <c r="W66" s="144"/>
      <c r="X66" s="144"/>
      <c r="Y66" s="144"/>
      <c r="Z66" s="144"/>
      <c r="AA66" s="144"/>
    </row>
    <row r="67" spans="1:27" s="378" customFormat="1" ht="15" customHeight="1" thickTop="1" thickBot="1" x14ac:dyDescent="0.3">
      <c r="A67" s="167"/>
      <c r="B67" s="697"/>
      <c r="C67" s="698"/>
      <c r="D67" s="377"/>
      <c r="E67" s="327"/>
      <c r="F67" s="328"/>
      <c r="G67" s="124" t="str">
        <f t="shared" si="6"/>
        <v xml:space="preserve"> </v>
      </c>
      <c r="H67" s="327"/>
      <c r="I67" s="168" t="str">
        <f t="shared" si="7"/>
        <v xml:space="preserve"> </v>
      </c>
      <c r="J67" s="163"/>
      <c r="K67" s="163"/>
      <c r="L67" s="232"/>
      <c r="M67" s="143"/>
      <c r="N67" s="143"/>
      <c r="O67" s="143"/>
      <c r="P67" s="143"/>
      <c r="Q67" s="143"/>
      <c r="R67" s="144"/>
      <c r="S67" s="144"/>
      <c r="T67" s="144"/>
      <c r="U67" s="144"/>
      <c r="V67" s="144"/>
      <c r="W67" s="144"/>
      <c r="X67" s="144"/>
      <c r="Y67" s="144"/>
      <c r="Z67" s="144"/>
      <c r="AA67" s="144"/>
    </row>
    <row r="68" spans="1:27" s="378" customFormat="1" ht="15" customHeight="1" thickTop="1" thickBot="1" x14ac:dyDescent="0.3">
      <c r="A68" s="167"/>
      <c r="B68" s="697"/>
      <c r="C68" s="698"/>
      <c r="D68" s="377"/>
      <c r="E68" s="327"/>
      <c r="F68" s="328"/>
      <c r="G68" s="124" t="str">
        <f t="shared" si="6"/>
        <v xml:space="preserve"> </v>
      </c>
      <c r="H68" s="327"/>
      <c r="I68" s="168" t="str">
        <f t="shared" si="7"/>
        <v xml:space="preserve"> </v>
      </c>
      <c r="J68" s="163"/>
      <c r="K68" s="163"/>
      <c r="L68" s="232"/>
      <c r="M68" s="143"/>
      <c r="N68" s="143"/>
      <c r="O68" s="143"/>
      <c r="P68" s="143"/>
      <c r="Q68" s="143"/>
      <c r="R68" s="144"/>
      <c r="S68" s="144"/>
      <c r="T68" s="144"/>
      <c r="U68" s="144"/>
      <c r="V68" s="144"/>
      <c r="W68" s="144"/>
      <c r="X68" s="144"/>
      <c r="Y68" s="144"/>
      <c r="Z68" s="144"/>
      <c r="AA68" s="144"/>
    </row>
    <row r="69" spans="1:27" s="378" customFormat="1" ht="15" customHeight="1" thickTop="1" thickBot="1" x14ac:dyDescent="0.3">
      <c r="A69" s="167"/>
      <c r="B69" s="697"/>
      <c r="C69" s="698"/>
      <c r="D69" s="377"/>
      <c r="E69" s="327"/>
      <c r="F69" s="328"/>
      <c r="G69" s="124" t="str">
        <f t="shared" si="6"/>
        <v xml:space="preserve"> </v>
      </c>
      <c r="H69" s="327"/>
      <c r="I69" s="168" t="str">
        <f t="shared" si="7"/>
        <v xml:space="preserve"> </v>
      </c>
      <c r="J69" s="163"/>
      <c r="K69" s="163"/>
      <c r="L69" s="232"/>
      <c r="M69" s="143"/>
      <c r="N69" s="143"/>
      <c r="O69" s="143"/>
      <c r="P69" s="143"/>
      <c r="Q69" s="143"/>
      <c r="R69" s="144"/>
      <c r="S69" s="144"/>
      <c r="T69" s="144"/>
      <c r="U69" s="144"/>
      <c r="V69" s="144"/>
      <c r="W69" s="144"/>
      <c r="X69" s="144"/>
      <c r="Y69" s="144"/>
      <c r="Z69" s="144"/>
      <c r="AA69" s="144"/>
    </row>
    <row r="70" spans="1:27" s="378" customFormat="1" ht="15" customHeight="1" thickTop="1" thickBot="1" x14ac:dyDescent="0.3">
      <c r="A70" s="167"/>
      <c r="B70" s="697"/>
      <c r="C70" s="698"/>
      <c r="D70" s="377"/>
      <c r="E70" s="327"/>
      <c r="F70" s="328"/>
      <c r="G70" s="124" t="str">
        <f t="shared" si="6"/>
        <v xml:space="preserve"> </v>
      </c>
      <c r="H70" s="327"/>
      <c r="I70" s="168" t="str">
        <f t="shared" si="7"/>
        <v xml:space="preserve"> </v>
      </c>
      <c r="J70" s="163"/>
      <c r="K70" s="163"/>
      <c r="L70" s="232"/>
      <c r="M70" s="143"/>
      <c r="N70" s="143"/>
      <c r="O70" s="143"/>
      <c r="P70" s="143"/>
      <c r="Q70" s="143"/>
      <c r="R70" s="144"/>
      <c r="S70" s="144"/>
      <c r="T70" s="144"/>
      <c r="U70" s="144"/>
      <c r="V70" s="144"/>
      <c r="W70" s="144"/>
      <c r="X70" s="144"/>
      <c r="Y70" s="144"/>
      <c r="Z70" s="144"/>
      <c r="AA70" s="144"/>
    </row>
    <row r="71" spans="1:27" s="378" customFormat="1" ht="15" customHeight="1" thickTop="1" thickBot="1" x14ac:dyDescent="0.3">
      <c r="A71" s="167"/>
      <c r="B71" s="697"/>
      <c r="C71" s="698"/>
      <c r="D71" s="377"/>
      <c r="E71" s="327"/>
      <c r="F71" s="328"/>
      <c r="G71" s="124" t="str">
        <f t="shared" si="6"/>
        <v xml:space="preserve"> </v>
      </c>
      <c r="H71" s="327"/>
      <c r="I71" s="168" t="str">
        <f t="shared" si="7"/>
        <v xml:space="preserve"> </v>
      </c>
      <c r="J71" s="163"/>
      <c r="K71" s="163"/>
      <c r="L71" s="232"/>
      <c r="M71" s="143"/>
      <c r="N71" s="143"/>
      <c r="O71" s="143"/>
      <c r="P71" s="143"/>
      <c r="Q71" s="143"/>
      <c r="R71" s="144"/>
      <c r="S71" s="144"/>
      <c r="T71" s="144"/>
      <c r="U71" s="144"/>
      <c r="V71" s="144"/>
      <c r="W71" s="144"/>
      <c r="X71" s="144"/>
      <c r="Y71" s="144"/>
      <c r="Z71" s="144"/>
      <c r="AA71" s="144"/>
    </row>
    <row r="72" spans="1:27" s="293" customFormat="1" ht="15" customHeight="1" thickTop="1" thickBot="1" x14ac:dyDescent="0.3">
      <c r="A72" s="167"/>
      <c r="B72" s="697"/>
      <c r="C72" s="698"/>
      <c r="D72" s="377"/>
      <c r="E72" s="327"/>
      <c r="F72" s="328"/>
      <c r="G72" s="124" t="str">
        <f t="shared" si="6"/>
        <v xml:space="preserve"> </v>
      </c>
      <c r="H72" s="327"/>
      <c r="I72" s="168" t="str">
        <f t="shared" si="7"/>
        <v xml:space="preserve"> </v>
      </c>
      <c r="J72" s="163"/>
      <c r="K72" s="163"/>
      <c r="L72" s="232"/>
      <c r="M72" s="143"/>
      <c r="N72" s="143"/>
      <c r="O72" s="143"/>
      <c r="P72" s="143"/>
      <c r="Q72" s="143"/>
      <c r="R72" s="144"/>
      <c r="S72" s="144"/>
      <c r="T72" s="144"/>
      <c r="U72" s="144"/>
      <c r="V72" s="144"/>
      <c r="W72" s="144"/>
      <c r="X72" s="144"/>
      <c r="Y72" s="144"/>
      <c r="Z72" s="144"/>
      <c r="AA72" s="144"/>
    </row>
    <row r="73" spans="1:27" s="293" customFormat="1" ht="15" customHeight="1" thickTop="1" thickBot="1" x14ac:dyDescent="0.3">
      <c r="A73" s="167"/>
      <c r="B73" s="697"/>
      <c r="C73" s="698"/>
      <c r="D73" s="377"/>
      <c r="E73" s="327"/>
      <c r="F73" s="328"/>
      <c r="G73" s="124" t="str">
        <f t="shared" si="6"/>
        <v xml:space="preserve"> </v>
      </c>
      <c r="H73" s="327"/>
      <c r="I73" s="168" t="str">
        <f t="shared" si="7"/>
        <v xml:space="preserve"> </v>
      </c>
      <c r="J73" s="163"/>
      <c r="K73" s="163"/>
      <c r="L73" s="232"/>
      <c r="M73" s="143"/>
      <c r="N73" s="143"/>
      <c r="O73" s="143"/>
      <c r="P73" s="143"/>
      <c r="Q73" s="143"/>
      <c r="R73" s="144"/>
      <c r="S73" s="144"/>
      <c r="T73" s="144"/>
      <c r="U73" s="144"/>
      <c r="V73" s="144"/>
      <c r="W73" s="144"/>
      <c r="X73" s="144"/>
      <c r="Y73" s="144"/>
      <c r="Z73" s="144"/>
      <c r="AA73" s="144"/>
    </row>
    <row r="74" spans="1:27" s="293" customFormat="1" ht="15" customHeight="1" thickTop="1" thickBot="1" x14ac:dyDescent="0.3">
      <c r="A74" s="167"/>
      <c r="B74" s="697"/>
      <c r="C74" s="698"/>
      <c r="D74" s="377"/>
      <c r="E74" s="327"/>
      <c r="F74" s="328"/>
      <c r="G74" s="124" t="str">
        <f t="shared" si="6"/>
        <v xml:space="preserve"> </v>
      </c>
      <c r="H74" s="327"/>
      <c r="I74" s="168" t="str">
        <f t="shared" si="7"/>
        <v xml:space="preserve"> </v>
      </c>
      <c r="J74" s="163"/>
      <c r="K74" s="163"/>
      <c r="L74" s="232"/>
      <c r="M74" s="143"/>
      <c r="N74" s="143"/>
      <c r="O74" s="143"/>
      <c r="P74" s="143"/>
      <c r="Q74" s="143"/>
      <c r="R74" s="144"/>
      <c r="S74" s="144"/>
      <c r="T74" s="144"/>
      <c r="U74" s="144"/>
      <c r="V74" s="144"/>
      <c r="W74" s="144"/>
      <c r="X74" s="144"/>
      <c r="Y74" s="144"/>
      <c r="Z74" s="144"/>
      <c r="AA74" s="144"/>
    </row>
    <row r="75" spans="1:27" s="293" customFormat="1" ht="15" customHeight="1" thickTop="1" thickBot="1" x14ac:dyDescent="0.3">
      <c r="A75" s="167"/>
      <c r="B75" s="616" t="s">
        <v>130</v>
      </c>
      <c r="C75" s="617"/>
      <c r="D75" s="617"/>
      <c r="E75" s="617"/>
      <c r="F75" s="618"/>
      <c r="G75" s="125">
        <f>SUM(G64:G74)</f>
        <v>0</v>
      </c>
      <c r="H75" s="120">
        <f>IF($L$8="Non",0,SUM(H64:H74))</f>
        <v>0</v>
      </c>
      <c r="I75" s="121">
        <f>SUM(I64:I74)</f>
        <v>0</v>
      </c>
      <c r="J75" s="163"/>
      <c r="L75" s="232"/>
      <c r="M75" s="143"/>
      <c r="N75" s="143"/>
      <c r="O75" s="143"/>
      <c r="P75" s="143"/>
      <c r="Q75" s="143"/>
      <c r="R75" s="144"/>
      <c r="S75" s="144"/>
      <c r="T75" s="144"/>
      <c r="U75" s="144"/>
      <c r="V75" s="144"/>
      <c r="W75" s="144"/>
      <c r="X75" s="144"/>
      <c r="Y75" s="144"/>
      <c r="Z75" s="144"/>
      <c r="AA75" s="144"/>
    </row>
    <row r="76" spans="1:27" s="293" customFormat="1" ht="15" customHeight="1" thickTop="1" thickBot="1" x14ac:dyDescent="0.3">
      <c r="A76" s="167"/>
      <c r="B76" s="724" t="s">
        <v>131</v>
      </c>
      <c r="C76" s="725"/>
      <c r="D76" s="725"/>
      <c r="E76" s="725"/>
      <c r="F76" s="726"/>
      <c r="G76" s="327"/>
      <c r="H76" s="327"/>
      <c r="I76" s="119" t="str">
        <f t="shared" si="5"/>
        <v xml:space="preserve"> </v>
      </c>
      <c r="J76" s="163"/>
      <c r="K76" s="163"/>
      <c r="L76" s="232"/>
      <c r="S76" s="144"/>
      <c r="T76" s="144"/>
      <c r="U76" s="144"/>
      <c r="V76" s="144"/>
      <c r="W76" s="144"/>
      <c r="X76" s="144"/>
      <c r="Y76" s="144"/>
      <c r="Z76" s="144"/>
      <c r="AA76" s="144"/>
    </row>
    <row r="77" spans="1:27" s="293" customFormat="1" ht="15" customHeight="1" thickTop="1" thickBot="1" x14ac:dyDescent="0.3">
      <c r="A77" s="167"/>
      <c r="B77" s="727" t="s">
        <v>56</v>
      </c>
      <c r="C77" s="728"/>
      <c r="D77" s="728"/>
      <c r="E77" s="729"/>
      <c r="F77" s="226">
        <f>SUM(F49:F61,F64:F74)</f>
        <v>0</v>
      </c>
      <c r="G77" s="169">
        <f>SUM(G62,G75,G76)</f>
        <v>0</v>
      </c>
      <c r="H77" s="169">
        <f>IF($L$8="Non",0,SUM(H75,H76))</f>
        <v>0</v>
      </c>
      <c r="I77" s="129">
        <f>SUM(I62,I75,I76)</f>
        <v>0</v>
      </c>
      <c r="J77" s="163"/>
      <c r="K77" s="163"/>
      <c r="L77" s="232"/>
      <c r="M77" s="143"/>
      <c r="N77" s="143"/>
      <c r="O77" s="143"/>
      <c r="P77" s="143"/>
      <c r="Q77" s="143"/>
      <c r="R77" s="144"/>
      <c r="S77" s="144"/>
      <c r="T77" s="144"/>
      <c r="U77" s="144"/>
      <c r="V77" s="144"/>
      <c r="W77" s="144"/>
      <c r="X77" s="144"/>
      <c r="Y77" s="144"/>
      <c r="Z77" s="144"/>
      <c r="AA77" s="144"/>
    </row>
    <row r="78" spans="1:27" s="293" customFormat="1" ht="15" customHeight="1" thickTop="1" thickBot="1" x14ac:dyDescent="0.3">
      <c r="A78" s="286"/>
      <c r="B78" s="638" t="s">
        <v>57</v>
      </c>
      <c r="C78" s="639"/>
      <c r="D78" s="639"/>
      <c r="E78" s="639"/>
      <c r="F78" s="639"/>
      <c r="G78" s="639"/>
      <c r="H78" s="639"/>
      <c r="I78" s="639"/>
      <c r="J78" s="163"/>
      <c r="K78" s="163"/>
      <c r="L78" s="232"/>
      <c r="M78" s="143"/>
      <c r="N78" s="143"/>
      <c r="O78" s="143"/>
      <c r="P78" s="143"/>
      <c r="Q78" s="143"/>
      <c r="R78" s="144"/>
      <c r="S78" s="144"/>
      <c r="T78" s="144"/>
      <c r="U78" s="144"/>
      <c r="V78" s="144"/>
      <c r="W78" s="144"/>
      <c r="X78" s="144"/>
      <c r="Y78" s="144"/>
      <c r="Z78" s="144"/>
      <c r="AA78" s="144"/>
    </row>
    <row r="79" spans="1:27" s="290" customFormat="1" ht="30" customHeight="1" thickTop="1" thickBot="1" x14ac:dyDescent="0.3">
      <c r="A79" s="167"/>
      <c r="B79" s="722" t="s">
        <v>12</v>
      </c>
      <c r="C79" s="723"/>
      <c r="D79" s="723"/>
      <c r="E79" s="116" t="s">
        <v>52</v>
      </c>
      <c r="F79" s="116" t="s">
        <v>53</v>
      </c>
      <c r="G79" s="116" t="s">
        <v>6</v>
      </c>
      <c r="H79" s="303" t="s">
        <v>7</v>
      </c>
      <c r="I79" s="117" t="s">
        <v>8</v>
      </c>
      <c r="J79" s="286"/>
      <c r="K79" s="163"/>
      <c r="L79" s="232"/>
      <c r="M79" s="143"/>
      <c r="N79" s="143"/>
      <c r="O79" s="143"/>
      <c r="P79" s="143"/>
      <c r="Q79" s="143"/>
    </row>
    <row r="80" spans="1:27" s="145" customFormat="1" ht="15" customHeight="1" thickTop="1" thickBot="1" x14ac:dyDescent="0.35">
      <c r="A80" s="180"/>
      <c r="B80" s="706" t="s">
        <v>168</v>
      </c>
      <c r="C80" s="707"/>
      <c r="D80" s="707"/>
      <c r="E80" s="707" t="s">
        <v>52</v>
      </c>
      <c r="F80" s="707" t="s">
        <v>53</v>
      </c>
      <c r="G80" s="707" t="s">
        <v>6</v>
      </c>
      <c r="H80" s="707" t="s">
        <v>54</v>
      </c>
      <c r="I80" s="708" t="s">
        <v>8</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733"/>
      <c r="C81" s="734"/>
      <c r="D81" s="734"/>
      <c r="E81" s="734"/>
      <c r="F81" s="735"/>
      <c r="G81" s="334"/>
      <c r="H81" s="327"/>
      <c r="I81" s="186" t="str">
        <f t="shared" ref="I81:I94" si="8">IF(OR(ISNUMBER(G81),ISNUMBER(H81)),ROUND(IF(ISNUMBER(G81),G81,0)-IF(ISNUMBER(H81),H81,0),2)," ")</f>
        <v xml:space="preserve"> </v>
      </c>
      <c r="J81" s="181"/>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22"/>
      <c r="C82" s="623"/>
      <c r="D82" s="623"/>
      <c r="E82" s="623"/>
      <c r="F82" s="624"/>
      <c r="G82" s="335"/>
      <c r="H82" s="327"/>
      <c r="I82" s="119" t="str">
        <f t="shared" si="8"/>
        <v xml:space="preserve"> </v>
      </c>
      <c r="J82" s="163"/>
      <c r="K82" s="163"/>
      <c r="L82" s="236"/>
      <c r="M82" s="143"/>
      <c r="N82" s="143"/>
      <c r="O82" s="143"/>
      <c r="P82" s="143"/>
      <c r="Q82" s="143"/>
      <c r="R82" s="144"/>
      <c r="S82" s="144"/>
      <c r="T82" s="144"/>
      <c r="U82" s="144"/>
      <c r="V82" s="144"/>
      <c r="W82" s="144"/>
      <c r="X82" s="144"/>
      <c r="Y82" s="144"/>
      <c r="Z82" s="144"/>
      <c r="AA82" s="144"/>
    </row>
    <row r="83" spans="1:27" s="145" customFormat="1" ht="15" customHeight="1" thickTop="1" thickBot="1" x14ac:dyDescent="0.3">
      <c r="A83" s="167"/>
      <c r="B83" s="622"/>
      <c r="C83" s="623"/>
      <c r="D83" s="623"/>
      <c r="E83" s="623"/>
      <c r="F83" s="624"/>
      <c r="G83" s="335"/>
      <c r="H83" s="327"/>
      <c r="I83" s="119" t="str">
        <f t="shared" si="8"/>
        <v xml:space="preserve"> </v>
      </c>
      <c r="J83" s="163"/>
      <c r="K83" s="163"/>
      <c r="L83" s="232"/>
      <c r="M83" s="143"/>
      <c r="N83" s="143"/>
      <c r="O83" s="143"/>
      <c r="P83" s="143"/>
      <c r="Q83" s="143"/>
      <c r="R83" s="144"/>
      <c r="S83" s="144"/>
      <c r="T83" s="144"/>
      <c r="U83" s="144"/>
      <c r="V83" s="144"/>
      <c r="W83" s="144"/>
      <c r="X83" s="144"/>
      <c r="Y83" s="144"/>
      <c r="Z83" s="144"/>
      <c r="AA83" s="144"/>
    </row>
    <row r="84" spans="1:27" s="378" customFormat="1" ht="15" customHeight="1" thickTop="1" thickBot="1" x14ac:dyDescent="0.3">
      <c r="A84" s="167"/>
      <c r="B84" s="622"/>
      <c r="C84" s="623"/>
      <c r="D84" s="623"/>
      <c r="E84" s="623"/>
      <c r="F84" s="624"/>
      <c r="G84" s="335"/>
      <c r="H84" s="327"/>
      <c r="I84" s="119" t="str">
        <f t="shared" si="8"/>
        <v xml:space="preserve"> </v>
      </c>
      <c r="J84" s="163"/>
      <c r="K84" s="163"/>
      <c r="L84" s="232"/>
      <c r="M84" s="143"/>
      <c r="N84" s="143"/>
      <c r="O84" s="143"/>
      <c r="P84" s="143"/>
      <c r="Q84" s="143"/>
      <c r="R84" s="144"/>
      <c r="S84" s="144"/>
      <c r="T84" s="144"/>
      <c r="U84" s="144"/>
      <c r="V84" s="144"/>
      <c r="W84" s="144"/>
      <c r="X84" s="144"/>
      <c r="Y84" s="144"/>
      <c r="Z84" s="144"/>
      <c r="AA84" s="144"/>
    </row>
    <row r="85" spans="1:27" s="378" customFormat="1" ht="15" customHeight="1" thickTop="1" thickBot="1" x14ac:dyDescent="0.3">
      <c r="A85" s="167"/>
      <c r="B85" s="622"/>
      <c r="C85" s="623"/>
      <c r="D85" s="623"/>
      <c r="E85" s="623"/>
      <c r="F85" s="624"/>
      <c r="G85" s="335"/>
      <c r="H85" s="327"/>
      <c r="I85" s="119" t="str">
        <f t="shared" si="8"/>
        <v xml:space="preserve"> </v>
      </c>
      <c r="J85" s="163"/>
      <c r="K85" s="163"/>
      <c r="L85" s="232"/>
      <c r="M85" s="143"/>
      <c r="N85" s="143"/>
      <c r="O85" s="143"/>
      <c r="P85" s="143"/>
      <c r="Q85" s="143"/>
      <c r="R85" s="144"/>
      <c r="S85" s="144"/>
      <c r="T85" s="144"/>
      <c r="U85" s="144"/>
      <c r="V85" s="144"/>
      <c r="W85" s="144"/>
      <c r="X85" s="144"/>
      <c r="Y85" s="144"/>
      <c r="Z85" s="144"/>
      <c r="AA85" s="144"/>
    </row>
    <row r="86" spans="1:27" s="378" customFormat="1" ht="15" customHeight="1" thickTop="1" thickBot="1" x14ac:dyDescent="0.3">
      <c r="A86" s="167"/>
      <c r="B86" s="622"/>
      <c r="C86" s="623"/>
      <c r="D86" s="623"/>
      <c r="E86" s="623"/>
      <c r="F86" s="624"/>
      <c r="G86" s="335"/>
      <c r="H86" s="327"/>
      <c r="I86" s="119" t="str">
        <f t="shared" si="8"/>
        <v xml:space="preserve"> </v>
      </c>
      <c r="J86" s="163"/>
      <c r="K86" s="163"/>
      <c r="L86" s="232"/>
      <c r="M86" s="143"/>
      <c r="N86" s="143"/>
      <c r="O86" s="143"/>
      <c r="P86" s="143"/>
      <c r="Q86" s="143"/>
      <c r="R86" s="144"/>
      <c r="S86" s="144"/>
      <c r="T86" s="144"/>
      <c r="U86" s="144"/>
      <c r="V86" s="144"/>
      <c r="W86" s="144"/>
      <c r="X86" s="144"/>
      <c r="Y86" s="144"/>
      <c r="Z86" s="144"/>
      <c r="AA86" s="144"/>
    </row>
    <row r="87" spans="1:27" s="378" customFormat="1" ht="15" customHeight="1" thickTop="1" thickBot="1" x14ac:dyDescent="0.3">
      <c r="A87" s="167"/>
      <c r="B87" s="622"/>
      <c r="C87" s="623"/>
      <c r="D87" s="623"/>
      <c r="E87" s="623"/>
      <c r="F87" s="624"/>
      <c r="G87" s="335"/>
      <c r="H87" s="327"/>
      <c r="I87" s="119" t="str">
        <f t="shared" si="8"/>
        <v xml:space="preserve"> </v>
      </c>
      <c r="J87" s="163"/>
      <c r="K87" s="163"/>
      <c r="L87" s="232"/>
      <c r="M87" s="143"/>
      <c r="N87" s="143"/>
      <c r="O87" s="143"/>
      <c r="P87" s="143"/>
      <c r="Q87" s="143"/>
      <c r="R87" s="144"/>
      <c r="S87" s="144"/>
      <c r="T87" s="144"/>
      <c r="U87" s="144"/>
      <c r="V87" s="144"/>
      <c r="W87" s="144"/>
      <c r="X87" s="144"/>
      <c r="Y87" s="144"/>
      <c r="Z87" s="144"/>
      <c r="AA87" s="144"/>
    </row>
    <row r="88" spans="1:27" s="378" customFormat="1" ht="15" customHeight="1" thickTop="1" thickBot="1" x14ac:dyDescent="0.3">
      <c r="A88" s="167"/>
      <c r="B88" s="622"/>
      <c r="C88" s="623"/>
      <c r="D88" s="623"/>
      <c r="E88" s="623"/>
      <c r="F88" s="624"/>
      <c r="G88" s="335"/>
      <c r="H88" s="327"/>
      <c r="I88" s="119" t="str">
        <f t="shared" si="8"/>
        <v xml:space="preserve"> </v>
      </c>
      <c r="J88" s="163"/>
      <c r="K88" s="163"/>
      <c r="L88" s="232"/>
      <c r="M88" s="143"/>
      <c r="N88" s="143"/>
      <c r="O88" s="143"/>
      <c r="P88" s="143"/>
      <c r="Q88" s="143"/>
      <c r="R88" s="144"/>
      <c r="S88" s="144"/>
      <c r="T88" s="144"/>
      <c r="U88" s="144"/>
      <c r="V88" s="144"/>
      <c r="W88" s="144"/>
      <c r="X88" s="144"/>
      <c r="Y88" s="144"/>
      <c r="Z88" s="144"/>
      <c r="AA88" s="144"/>
    </row>
    <row r="89" spans="1:27" s="378" customFormat="1" ht="15" customHeight="1" thickTop="1" thickBot="1" x14ac:dyDescent="0.3">
      <c r="A89" s="167"/>
      <c r="B89" s="622"/>
      <c r="C89" s="623"/>
      <c r="D89" s="623"/>
      <c r="E89" s="623"/>
      <c r="F89" s="624"/>
      <c r="G89" s="335"/>
      <c r="H89" s="327"/>
      <c r="I89" s="119" t="str">
        <f t="shared" si="8"/>
        <v xml:space="preserve"> </v>
      </c>
      <c r="J89" s="163"/>
      <c r="K89" s="163"/>
      <c r="L89" s="232"/>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22"/>
      <c r="C90" s="623"/>
      <c r="D90" s="623"/>
      <c r="E90" s="623"/>
      <c r="F90" s="624"/>
      <c r="G90" s="335"/>
      <c r="H90" s="327"/>
      <c r="I90" s="119" t="str">
        <f t="shared" si="8"/>
        <v xml:space="preserve"> </v>
      </c>
      <c r="J90" s="163"/>
      <c r="K90" s="163"/>
      <c r="L90" s="232"/>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22"/>
      <c r="C91" s="623"/>
      <c r="D91" s="623"/>
      <c r="E91" s="623"/>
      <c r="F91" s="624"/>
      <c r="G91" s="335"/>
      <c r="H91" s="327"/>
      <c r="I91" s="119" t="str">
        <f t="shared" si="8"/>
        <v xml:space="preserve"> </v>
      </c>
      <c r="J91" s="163"/>
      <c r="K91" s="163"/>
      <c r="L91" s="23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22"/>
      <c r="C92" s="623"/>
      <c r="D92" s="623"/>
      <c r="E92" s="623"/>
      <c r="F92" s="624"/>
      <c r="G92" s="335"/>
      <c r="H92" s="327"/>
      <c r="I92" s="119" t="str">
        <f t="shared" si="8"/>
        <v xml:space="preserve"> </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622"/>
      <c r="C93" s="623"/>
      <c r="D93" s="623"/>
      <c r="E93" s="623"/>
      <c r="F93" s="624"/>
      <c r="G93" s="335"/>
      <c r="H93" s="327"/>
      <c r="I93" s="119" t="str">
        <f t="shared" si="8"/>
        <v xml:space="preserve"> </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22"/>
      <c r="C94" s="623"/>
      <c r="D94" s="623"/>
      <c r="E94" s="623"/>
      <c r="F94" s="624"/>
      <c r="G94" s="335"/>
      <c r="H94" s="327"/>
      <c r="I94" s="119" t="str">
        <f t="shared" si="8"/>
        <v xml:space="preserve"> </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80"/>
      <c r="B95" s="730" t="s">
        <v>119</v>
      </c>
      <c r="C95" s="731"/>
      <c r="D95" s="731"/>
      <c r="E95" s="731"/>
      <c r="F95" s="732"/>
      <c r="G95" s="125">
        <f>SUM(G81:G94)</f>
        <v>0</v>
      </c>
      <c r="H95" s="120">
        <f>IF($L$8="Non",0,SUM(H81:H94))</f>
        <v>0</v>
      </c>
      <c r="I95" s="121">
        <f>SUM(I81:I94)</f>
        <v>0</v>
      </c>
      <c r="J95" s="163"/>
      <c r="K95" s="232"/>
      <c r="L95" s="232"/>
      <c r="M95" s="143"/>
      <c r="N95" s="143"/>
      <c r="O95" s="143"/>
      <c r="P95" s="143"/>
      <c r="Q95" s="143"/>
      <c r="R95" s="144"/>
      <c r="S95" s="144"/>
      <c r="T95" s="144"/>
      <c r="U95" s="144"/>
      <c r="V95" s="144"/>
      <c r="W95" s="144"/>
      <c r="X95" s="144"/>
      <c r="Y95" s="144"/>
      <c r="Z95" s="144"/>
      <c r="AA95" s="144"/>
    </row>
    <row r="96" spans="1:27" s="145" customFormat="1" ht="15" customHeight="1" thickTop="1" thickBot="1" x14ac:dyDescent="0.35">
      <c r="A96" s="167"/>
      <c r="B96" s="706" t="s">
        <v>60</v>
      </c>
      <c r="C96" s="707"/>
      <c r="D96" s="707"/>
      <c r="E96" s="707"/>
      <c r="F96" s="707"/>
      <c r="G96" s="707"/>
      <c r="H96" s="707"/>
      <c r="I96" s="708"/>
      <c r="J96" s="181"/>
      <c r="K96" s="232"/>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733"/>
      <c r="C97" s="734"/>
      <c r="D97" s="734"/>
      <c r="E97" s="734"/>
      <c r="F97" s="735"/>
      <c r="G97" s="334"/>
      <c r="H97" s="327"/>
      <c r="I97" s="186" t="str">
        <f t="shared" ref="I97:I108" si="9">IF(OR(ISNUMBER(G97),ISNUMBER(H97)),ROUND(IF(ISNUMBER(G97),G97,0)-IF(ISNUMBER(H97),H97,0),2)," ")</f>
        <v xml:space="preserve"> </v>
      </c>
      <c r="J97" s="163"/>
      <c r="K97" s="232"/>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22"/>
      <c r="C98" s="623"/>
      <c r="D98" s="623"/>
      <c r="E98" s="623"/>
      <c r="F98" s="624"/>
      <c r="G98" s="335"/>
      <c r="H98" s="327"/>
      <c r="I98" s="119" t="str">
        <f t="shared" si="9"/>
        <v xml:space="preserve"> </v>
      </c>
      <c r="J98" s="163"/>
      <c r="K98" s="232"/>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22"/>
      <c r="C99" s="623"/>
      <c r="D99" s="623"/>
      <c r="E99" s="623"/>
      <c r="F99" s="624"/>
      <c r="G99" s="335"/>
      <c r="H99" s="327"/>
      <c r="I99" s="119" t="str">
        <f t="shared" si="9"/>
        <v xml:space="preserve"> </v>
      </c>
      <c r="J99" s="163"/>
      <c r="K99" s="232"/>
      <c r="L99" s="232"/>
    </row>
    <row r="100" spans="1:27" s="378" customFormat="1" ht="15" customHeight="1" thickTop="1" thickBot="1" x14ac:dyDescent="0.3">
      <c r="A100" s="167"/>
      <c r="B100" s="622"/>
      <c r="C100" s="623"/>
      <c r="D100" s="623"/>
      <c r="E100" s="623"/>
      <c r="F100" s="624"/>
      <c r="G100" s="335"/>
      <c r="H100" s="327"/>
      <c r="I100" s="119" t="str">
        <f t="shared" si="9"/>
        <v xml:space="preserve"> </v>
      </c>
      <c r="J100" s="163"/>
      <c r="K100" s="232"/>
      <c r="L100" s="232"/>
    </row>
    <row r="101" spans="1:27" s="378" customFormat="1" ht="15" customHeight="1" thickTop="1" thickBot="1" x14ac:dyDescent="0.3">
      <c r="A101" s="167"/>
      <c r="B101" s="622"/>
      <c r="C101" s="623"/>
      <c r="D101" s="623"/>
      <c r="E101" s="623"/>
      <c r="F101" s="624"/>
      <c r="G101" s="335"/>
      <c r="H101" s="327"/>
      <c r="I101" s="119" t="str">
        <f t="shared" si="9"/>
        <v xml:space="preserve"> </v>
      </c>
      <c r="J101" s="163"/>
      <c r="K101" s="232"/>
      <c r="L101" s="232"/>
    </row>
    <row r="102" spans="1:27" s="378" customFormat="1" ht="15" customHeight="1" thickTop="1" thickBot="1" x14ac:dyDescent="0.3">
      <c r="A102" s="167"/>
      <c r="B102" s="622"/>
      <c r="C102" s="623"/>
      <c r="D102" s="623"/>
      <c r="E102" s="623"/>
      <c r="F102" s="624"/>
      <c r="G102" s="335"/>
      <c r="H102" s="327"/>
      <c r="I102" s="119" t="str">
        <f t="shared" si="9"/>
        <v xml:space="preserve"> </v>
      </c>
      <c r="J102" s="163"/>
      <c r="K102" s="232"/>
      <c r="L102" s="232"/>
    </row>
    <row r="103" spans="1:27" s="378" customFormat="1" ht="15" customHeight="1" thickTop="1" thickBot="1" x14ac:dyDescent="0.3">
      <c r="A103" s="167"/>
      <c r="B103" s="622"/>
      <c r="C103" s="623"/>
      <c r="D103" s="623"/>
      <c r="E103" s="623"/>
      <c r="F103" s="624"/>
      <c r="G103" s="335"/>
      <c r="H103" s="327"/>
      <c r="I103" s="119" t="str">
        <f t="shared" si="9"/>
        <v xml:space="preserve"> </v>
      </c>
      <c r="J103" s="163"/>
      <c r="K103" s="232"/>
      <c r="L103" s="232"/>
    </row>
    <row r="104" spans="1:27" s="145" customFormat="1" ht="15" customHeight="1" thickTop="1" thickBot="1" x14ac:dyDescent="0.3">
      <c r="A104" s="167"/>
      <c r="B104" s="622"/>
      <c r="C104" s="623"/>
      <c r="D104" s="623"/>
      <c r="E104" s="623"/>
      <c r="F104" s="624"/>
      <c r="G104" s="335"/>
      <c r="H104" s="327"/>
      <c r="I104" s="119" t="str">
        <f t="shared" si="9"/>
        <v xml:space="preserve"> </v>
      </c>
      <c r="J104" s="163"/>
      <c r="K104" s="232"/>
      <c r="L104" s="232"/>
      <c r="S104" s="144"/>
      <c r="T104" s="144"/>
      <c r="U104" s="144"/>
      <c r="V104" s="144"/>
      <c r="W104" s="144"/>
      <c r="X104" s="144"/>
      <c r="Y104" s="144"/>
      <c r="Z104" s="144"/>
      <c r="AA104" s="144"/>
    </row>
    <row r="105" spans="1:27" s="145" customFormat="1" ht="15" customHeight="1" thickTop="1" thickBot="1" x14ac:dyDescent="0.3">
      <c r="A105" s="167"/>
      <c r="B105" s="622"/>
      <c r="C105" s="623"/>
      <c r="D105" s="623"/>
      <c r="E105" s="623"/>
      <c r="F105" s="624"/>
      <c r="G105" s="335"/>
      <c r="H105" s="327"/>
      <c r="I105" s="119" t="str">
        <f t="shared" si="9"/>
        <v xml:space="preserve"> </v>
      </c>
      <c r="J105" s="163"/>
      <c r="K105" s="232"/>
      <c r="L105" s="232"/>
      <c r="S105" s="144"/>
      <c r="T105" s="144"/>
      <c r="U105" s="144"/>
      <c r="V105" s="144"/>
      <c r="W105" s="144"/>
      <c r="X105" s="144"/>
      <c r="Y105" s="144"/>
      <c r="Z105" s="144"/>
      <c r="AA105" s="144"/>
    </row>
    <row r="106" spans="1:27" s="145" customFormat="1" ht="15" customHeight="1" thickTop="1" thickBot="1" x14ac:dyDescent="0.3">
      <c r="A106" s="167"/>
      <c r="B106" s="622"/>
      <c r="C106" s="623"/>
      <c r="D106" s="623"/>
      <c r="E106" s="623"/>
      <c r="F106" s="624"/>
      <c r="G106" s="335"/>
      <c r="H106" s="327"/>
      <c r="I106" s="119" t="str">
        <f t="shared" si="9"/>
        <v xml:space="preserve"> </v>
      </c>
      <c r="J106" s="163"/>
      <c r="K106" s="232"/>
      <c r="L106" s="232"/>
      <c r="S106" s="144"/>
      <c r="T106" s="144"/>
      <c r="U106" s="144"/>
      <c r="V106" s="144"/>
      <c r="W106" s="144"/>
      <c r="X106" s="144"/>
      <c r="Y106" s="144"/>
      <c r="Z106" s="144"/>
      <c r="AA106" s="144"/>
    </row>
    <row r="107" spans="1:27" s="145" customFormat="1" ht="15" customHeight="1" thickTop="1" thickBot="1" x14ac:dyDescent="0.3">
      <c r="A107" s="167"/>
      <c r="B107" s="622"/>
      <c r="C107" s="623"/>
      <c r="D107" s="623"/>
      <c r="E107" s="623"/>
      <c r="F107" s="624"/>
      <c r="G107" s="335"/>
      <c r="H107" s="327"/>
      <c r="I107" s="119" t="str">
        <f t="shared" si="9"/>
        <v xml:space="preserve"> </v>
      </c>
      <c r="J107" s="163"/>
      <c r="K107" s="232"/>
      <c r="L107" s="232"/>
      <c r="S107" s="144"/>
      <c r="T107" s="144"/>
      <c r="U107" s="144"/>
      <c r="V107" s="144"/>
      <c r="W107" s="144"/>
      <c r="X107" s="144"/>
      <c r="Y107" s="144"/>
      <c r="Z107" s="144"/>
      <c r="AA107" s="144"/>
    </row>
    <row r="108" spans="1:27" s="145" customFormat="1" ht="15" customHeight="1" thickTop="1" thickBot="1" x14ac:dyDescent="0.3">
      <c r="A108" s="167"/>
      <c r="B108" s="622"/>
      <c r="C108" s="623"/>
      <c r="D108" s="623"/>
      <c r="E108" s="623"/>
      <c r="F108" s="624"/>
      <c r="G108" s="335"/>
      <c r="H108" s="327"/>
      <c r="I108" s="119" t="str">
        <f t="shared" si="9"/>
        <v xml:space="preserve"> </v>
      </c>
      <c r="J108" s="163"/>
      <c r="K108" s="232"/>
      <c r="L108" s="232"/>
      <c r="S108" s="144"/>
      <c r="T108" s="144"/>
      <c r="U108" s="144"/>
      <c r="V108" s="144"/>
      <c r="W108" s="144"/>
      <c r="X108" s="144"/>
      <c r="Y108" s="144"/>
      <c r="Z108" s="144"/>
      <c r="AA108" s="144"/>
    </row>
    <row r="109" spans="1:27" s="145" customFormat="1" ht="15" customHeight="1" thickTop="1" thickBot="1" x14ac:dyDescent="0.3">
      <c r="A109" s="180"/>
      <c r="B109" s="730" t="s">
        <v>61</v>
      </c>
      <c r="C109" s="731"/>
      <c r="D109" s="731"/>
      <c r="E109" s="731"/>
      <c r="F109" s="732"/>
      <c r="G109" s="120">
        <f>SUM(G97:G108)</f>
        <v>0</v>
      </c>
      <c r="H109" s="120">
        <f>IF($L$9="Non",0,SUM(H97:H108))</f>
        <v>0</v>
      </c>
      <c r="I109" s="121">
        <f>SUM(I97:I108)</f>
        <v>0</v>
      </c>
      <c r="J109" s="163"/>
      <c r="K109" s="232"/>
      <c r="L109" s="232"/>
      <c r="S109" s="144"/>
      <c r="T109" s="144"/>
      <c r="U109" s="144"/>
      <c r="V109" s="144"/>
      <c r="W109" s="144"/>
      <c r="X109" s="144"/>
      <c r="Y109" s="144"/>
      <c r="Z109" s="144"/>
      <c r="AA109" s="144"/>
    </row>
    <row r="110" spans="1:27" s="145" customFormat="1" ht="15" customHeight="1" thickTop="1" thickBot="1" x14ac:dyDescent="0.35">
      <c r="A110" s="167"/>
      <c r="B110" s="706" t="s">
        <v>58</v>
      </c>
      <c r="C110" s="707"/>
      <c r="D110" s="707"/>
      <c r="E110" s="707"/>
      <c r="F110" s="707"/>
      <c r="G110" s="707"/>
      <c r="H110" s="707"/>
      <c r="I110" s="708"/>
      <c r="J110" s="181"/>
      <c r="K110" s="232"/>
      <c r="L110" s="232"/>
      <c r="S110" s="144"/>
      <c r="T110" s="144"/>
      <c r="U110" s="144"/>
      <c r="V110" s="144"/>
      <c r="W110" s="144"/>
      <c r="X110" s="144"/>
      <c r="Y110" s="144"/>
      <c r="Z110" s="144"/>
      <c r="AA110" s="144"/>
    </row>
    <row r="111" spans="1:27" s="145" customFormat="1" ht="15" customHeight="1" thickTop="1" thickBot="1" x14ac:dyDescent="0.3">
      <c r="A111" s="167"/>
      <c r="B111" s="625"/>
      <c r="C111" s="626"/>
      <c r="D111" s="626"/>
      <c r="E111" s="626"/>
      <c r="F111" s="627"/>
      <c r="G111" s="334"/>
      <c r="H111" s="327"/>
      <c r="I111" s="186" t="str">
        <f t="shared" ref="I111:I123" si="10">IF(OR(ISNUMBER(G111),ISNUMBER(H111)),ROUND(IF(ISNUMBER(G111),G111,0)-IF(ISNUMBER(H111),H111,0),2)," ")</f>
        <v xml:space="preserve"> </v>
      </c>
      <c r="J111" s="163"/>
      <c r="K111" s="232"/>
      <c r="L111" s="232"/>
      <c r="S111" s="144"/>
      <c r="T111" s="144"/>
      <c r="U111" s="144"/>
      <c r="V111" s="144"/>
      <c r="W111" s="144"/>
      <c r="X111" s="144"/>
      <c r="Y111" s="144"/>
      <c r="Z111" s="144"/>
      <c r="AA111" s="144"/>
    </row>
    <row r="112" spans="1:27" s="145" customFormat="1" ht="15" customHeight="1" thickTop="1" thickBot="1" x14ac:dyDescent="0.3">
      <c r="A112" s="167"/>
      <c r="B112" s="622"/>
      <c r="C112" s="623"/>
      <c r="D112" s="623"/>
      <c r="E112" s="623"/>
      <c r="F112" s="624"/>
      <c r="G112" s="335"/>
      <c r="H112" s="327"/>
      <c r="I112" s="119" t="str">
        <f t="shared" si="10"/>
        <v xml:space="preserve"> </v>
      </c>
      <c r="J112" s="163"/>
      <c r="K112" s="232"/>
      <c r="L112" s="232"/>
      <c r="S112" s="144"/>
      <c r="T112" s="144"/>
      <c r="U112" s="144"/>
      <c r="V112" s="144"/>
      <c r="W112" s="144"/>
      <c r="X112" s="144"/>
      <c r="Y112" s="144"/>
      <c r="Z112" s="144"/>
      <c r="AA112" s="144"/>
    </row>
    <row r="113" spans="1:27" s="145" customFormat="1" ht="15" customHeight="1" thickTop="1" thickBot="1" x14ac:dyDescent="0.3">
      <c r="A113" s="167"/>
      <c r="B113" s="622"/>
      <c r="C113" s="623"/>
      <c r="D113" s="623"/>
      <c r="E113" s="623"/>
      <c r="F113" s="624"/>
      <c r="G113" s="335"/>
      <c r="H113" s="327"/>
      <c r="I113" s="119" t="str">
        <f t="shared" si="10"/>
        <v xml:space="preserve"> </v>
      </c>
      <c r="J113" s="163"/>
      <c r="K113" s="232"/>
      <c r="L113" s="232"/>
      <c r="S113" s="144"/>
      <c r="T113" s="144"/>
      <c r="U113" s="144"/>
      <c r="V113" s="144"/>
      <c r="W113" s="144"/>
      <c r="X113" s="144"/>
      <c r="Y113" s="144"/>
      <c r="Z113" s="144"/>
      <c r="AA113" s="144"/>
    </row>
    <row r="114" spans="1:27" s="378" customFormat="1" ht="15" customHeight="1" thickTop="1" thickBot="1" x14ac:dyDescent="0.3">
      <c r="A114" s="167"/>
      <c r="B114" s="622"/>
      <c r="C114" s="623"/>
      <c r="D114" s="623"/>
      <c r="E114" s="623"/>
      <c r="F114" s="624"/>
      <c r="G114" s="335"/>
      <c r="H114" s="327"/>
      <c r="I114" s="119" t="str">
        <f t="shared" si="10"/>
        <v xml:space="preserve"> </v>
      </c>
      <c r="J114" s="163"/>
      <c r="K114" s="380"/>
      <c r="L114" s="232"/>
      <c r="S114" s="144"/>
      <c r="T114" s="144"/>
      <c r="U114" s="144"/>
      <c r="V114" s="144"/>
      <c r="W114" s="144"/>
      <c r="X114" s="144"/>
      <c r="Y114" s="144"/>
      <c r="Z114" s="144"/>
      <c r="AA114" s="144"/>
    </row>
    <row r="115" spans="1:27" s="378" customFormat="1" ht="15" customHeight="1" thickTop="1" thickBot="1" x14ac:dyDescent="0.3">
      <c r="A115" s="167"/>
      <c r="B115" s="622"/>
      <c r="C115" s="623"/>
      <c r="D115" s="623"/>
      <c r="E115" s="623"/>
      <c r="F115" s="624"/>
      <c r="G115" s="335"/>
      <c r="H115" s="327"/>
      <c r="I115" s="119" t="str">
        <f t="shared" si="10"/>
        <v xml:space="preserve"> </v>
      </c>
      <c r="J115" s="163"/>
      <c r="K115" s="380"/>
      <c r="L115" s="232"/>
      <c r="S115" s="144"/>
      <c r="T115" s="144"/>
      <c r="U115" s="144"/>
      <c r="V115" s="144"/>
      <c r="W115" s="144"/>
      <c r="X115" s="144"/>
      <c r="Y115" s="144"/>
      <c r="Z115" s="144"/>
      <c r="AA115" s="144"/>
    </row>
    <row r="116" spans="1:27" s="378" customFormat="1" ht="15" customHeight="1" thickTop="1" thickBot="1" x14ac:dyDescent="0.3">
      <c r="A116" s="167"/>
      <c r="B116" s="622"/>
      <c r="C116" s="623"/>
      <c r="D116" s="623"/>
      <c r="E116" s="623"/>
      <c r="F116" s="624"/>
      <c r="G116" s="335"/>
      <c r="H116" s="327"/>
      <c r="I116" s="119" t="str">
        <f t="shared" si="10"/>
        <v xml:space="preserve"> </v>
      </c>
      <c r="J116" s="163"/>
      <c r="K116" s="380"/>
      <c r="L116" s="232"/>
      <c r="S116" s="144"/>
      <c r="T116" s="144"/>
      <c r="U116" s="144"/>
      <c r="V116" s="144"/>
      <c r="W116" s="144"/>
      <c r="X116" s="144"/>
      <c r="Y116" s="144"/>
      <c r="Z116" s="144"/>
      <c r="AA116" s="144"/>
    </row>
    <row r="117" spans="1:27" s="378" customFormat="1" ht="15" customHeight="1" thickTop="1" thickBot="1" x14ac:dyDescent="0.3">
      <c r="A117" s="167"/>
      <c r="B117" s="622"/>
      <c r="C117" s="623"/>
      <c r="D117" s="623"/>
      <c r="E117" s="623"/>
      <c r="F117" s="624"/>
      <c r="G117" s="335"/>
      <c r="H117" s="327"/>
      <c r="I117" s="119" t="str">
        <f t="shared" si="10"/>
        <v xml:space="preserve"> </v>
      </c>
      <c r="J117" s="163"/>
      <c r="K117" s="380"/>
      <c r="L117" s="232"/>
      <c r="S117" s="144"/>
      <c r="T117" s="144"/>
      <c r="U117" s="144"/>
      <c r="V117" s="144"/>
      <c r="W117" s="144"/>
      <c r="X117" s="144"/>
      <c r="Y117" s="144"/>
      <c r="Z117" s="144"/>
      <c r="AA117" s="144"/>
    </row>
    <row r="118" spans="1:27" s="378" customFormat="1" ht="15" customHeight="1" thickTop="1" thickBot="1" x14ac:dyDescent="0.3">
      <c r="A118" s="167"/>
      <c r="B118" s="622"/>
      <c r="C118" s="623"/>
      <c r="D118" s="623"/>
      <c r="E118" s="623"/>
      <c r="F118" s="624"/>
      <c r="G118" s="335"/>
      <c r="H118" s="327"/>
      <c r="I118" s="119" t="str">
        <f t="shared" si="10"/>
        <v xml:space="preserve"> </v>
      </c>
      <c r="J118" s="163"/>
      <c r="K118" s="380"/>
      <c r="L118" s="232"/>
      <c r="S118" s="144"/>
      <c r="T118" s="144"/>
      <c r="U118" s="144"/>
      <c r="V118" s="144"/>
      <c r="W118" s="144"/>
      <c r="X118" s="144"/>
      <c r="Y118" s="144"/>
      <c r="Z118" s="144"/>
      <c r="AA118" s="144"/>
    </row>
    <row r="119" spans="1:27" s="145" customFormat="1" ht="15" customHeight="1" thickTop="1" thickBot="1" x14ac:dyDescent="0.35">
      <c r="A119" s="167"/>
      <c r="B119" s="622"/>
      <c r="C119" s="623"/>
      <c r="D119" s="623"/>
      <c r="E119" s="623"/>
      <c r="F119" s="624"/>
      <c r="G119" s="335"/>
      <c r="H119" s="327"/>
      <c r="I119" s="119" t="str">
        <f t="shared" si="10"/>
        <v xml:space="preserve"> </v>
      </c>
      <c r="J119" s="163"/>
      <c r="K119" s="163"/>
      <c r="L119" s="235"/>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5">
      <c r="A120" s="167"/>
      <c r="B120" s="622"/>
      <c r="C120" s="623"/>
      <c r="D120" s="623"/>
      <c r="E120" s="623"/>
      <c r="F120" s="624"/>
      <c r="G120" s="335"/>
      <c r="H120" s="327"/>
      <c r="I120" s="119" t="str">
        <f t="shared" si="10"/>
        <v xml:space="preserve"> </v>
      </c>
      <c r="J120" s="163"/>
      <c r="K120" s="184"/>
      <c r="L120" s="235"/>
      <c r="M120" s="143"/>
      <c r="N120" s="143"/>
      <c r="O120" s="143"/>
      <c r="P120" s="143"/>
      <c r="Q120" s="143"/>
      <c r="R120" s="144"/>
      <c r="S120" s="144"/>
      <c r="T120" s="144"/>
      <c r="U120" s="144"/>
      <c r="V120" s="144"/>
      <c r="W120" s="144"/>
      <c r="X120" s="144"/>
      <c r="Y120" s="144"/>
      <c r="Z120" s="144"/>
      <c r="AA120" s="144"/>
    </row>
    <row r="121" spans="1:27" s="183" customFormat="1" ht="15" customHeight="1" thickTop="1" thickBot="1" x14ac:dyDescent="0.35">
      <c r="A121" s="167"/>
      <c r="B121" s="622"/>
      <c r="C121" s="623"/>
      <c r="D121" s="623"/>
      <c r="E121" s="623"/>
      <c r="F121" s="624"/>
      <c r="G121" s="335"/>
      <c r="H121" s="327"/>
      <c r="I121" s="119" t="str">
        <f t="shared" si="10"/>
        <v xml:space="preserve"> </v>
      </c>
      <c r="J121" s="163"/>
      <c r="K121" s="163"/>
      <c r="L121" s="235"/>
      <c r="M121" s="184"/>
      <c r="N121" s="184"/>
      <c r="O121" s="184"/>
      <c r="P121" s="184"/>
      <c r="Q121" s="184"/>
    </row>
    <row r="122" spans="1:27" s="145" customFormat="1" ht="15" customHeight="1" thickTop="1" thickBot="1" x14ac:dyDescent="0.35">
      <c r="A122" s="167"/>
      <c r="B122" s="622"/>
      <c r="C122" s="623"/>
      <c r="D122" s="623"/>
      <c r="E122" s="623"/>
      <c r="F122" s="624"/>
      <c r="G122" s="335"/>
      <c r="H122" s="327"/>
      <c r="I122" s="119" t="str">
        <f t="shared" si="10"/>
        <v xml:space="preserve"> </v>
      </c>
      <c r="J122" s="163"/>
      <c r="K122" s="163"/>
      <c r="L122" s="235"/>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22"/>
      <c r="C123" s="623"/>
      <c r="D123" s="623"/>
      <c r="E123" s="623"/>
      <c r="F123" s="624"/>
      <c r="G123" s="335"/>
      <c r="H123" s="327"/>
      <c r="I123" s="119" t="str">
        <f t="shared" si="10"/>
        <v xml:space="preserve"> </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30" t="s">
        <v>59</v>
      </c>
      <c r="C124" s="731"/>
      <c r="D124" s="731"/>
      <c r="E124" s="731"/>
      <c r="F124" s="732"/>
      <c r="G124" s="120">
        <f t="shared" ref="G124:I124" si="11">SUM(G111:G123)</f>
        <v>0</v>
      </c>
      <c r="H124" s="120">
        <f>IF($L$8="Non",0,SUM(H111:H123))</f>
        <v>0</v>
      </c>
      <c r="I124" s="121">
        <f t="shared" si="11"/>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19"/>
      <c r="C125" s="620"/>
      <c r="D125" s="620"/>
      <c r="E125" s="620"/>
      <c r="F125" s="621"/>
      <c r="G125" s="126" t="s">
        <v>6</v>
      </c>
      <c r="H125" s="305" t="s">
        <v>7</v>
      </c>
      <c r="I125" s="127" t="s">
        <v>8</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727" t="s">
        <v>62</v>
      </c>
      <c r="C126" s="728"/>
      <c r="D126" s="728"/>
      <c r="E126" s="728"/>
      <c r="F126" s="729"/>
      <c r="G126" s="128">
        <f>G95+G124+G109</f>
        <v>0</v>
      </c>
      <c r="H126" s="128">
        <f>IF($L$8="Non",0,H95+H124+H109)</f>
        <v>0</v>
      </c>
      <c r="I126" s="129">
        <f>I95+I124+I109</f>
        <v>0</v>
      </c>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286"/>
      <c r="B127" s="638" t="s">
        <v>16</v>
      </c>
      <c r="C127" s="639"/>
      <c r="D127" s="639"/>
      <c r="E127" s="639"/>
      <c r="F127" s="639"/>
      <c r="G127" s="639"/>
      <c r="H127" s="639"/>
      <c r="I127" s="639"/>
      <c r="J127" s="163"/>
      <c r="K127" s="163"/>
      <c r="L127" s="232"/>
      <c r="M127" s="143"/>
      <c r="N127" s="143"/>
      <c r="O127" s="143"/>
      <c r="P127" s="143"/>
      <c r="Q127" s="143"/>
      <c r="R127" s="144"/>
      <c r="S127" s="144"/>
      <c r="T127" s="144"/>
      <c r="U127" s="144"/>
      <c r="V127" s="144"/>
      <c r="W127" s="144"/>
      <c r="X127" s="144"/>
      <c r="Y127" s="144"/>
      <c r="Z127" s="144"/>
      <c r="AA127" s="144"/>
    </row>
    <row r="128" spans="1:27" s="290" customFormat="1" ht="30" customHeight="1" thickTop="1" thickBot="1" x14ac:dyDescent="0.35">
      <c r="A128" s="167"/>
      <c r="B128" s="634" t="s">
        <v>12</v>
      </c>
      <c r="C128" s="635"/>
      <c r="D128" s="635"/>
      <c r="E128" s="635"/>
      <c r="F128" s="636"/>
      <c r="G128" s="115" t="s">
        <v>6</v>
      </c>
      <c r="H128" s="303" t="s">
        <v>7</v>
      </c>
      <c r="I128" s="117" t="s">
        <v>8</v>
      </c>
      <c r="J128" s="286"/>
      <c r="K128" s="163"/>
      <c r="L128" s="232"/>
      <c r="M128" s="143"/>
      <c r="N128" s="143"/>
      <c r="O128" s="143"/>
      <c r="P128" s="143"/>
      <c r="Q128" s="143"/>
    </row>
    <row r="129" spans="1:27" s="145" customFormat="1" ht="15" customHeight="1" thickTop="1" thickBot="1" x14ac:dyDescent="0.3">
      <c r="A129" s="167"/>
      <c r="B129" s="637" t="s">
        <v>46</v>
      </c>
      <c r="C129" s="632"/>
      <c r="D129" s="632"/>
      <c r="E129" s="632"/>
      <c r="F129" s="632"/>
      <c r="G129" s="335" t="s">
        <v>46</v>
      </c>
      <c r="H129" s="327"/>
      <c r="I129" s="119" t="str">
        <f t="shared" ref="I129:I142" si="12">IF(OR(ISNUMBER(G129),ISNUMBER(H129)),ROUND(IF(ISNUMBER(G129),G129,0)-IF(ISNUMBER(H129),H129,0),2)," ")</f>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5">
      <c r="A130" s="167"/>
      <c r="B130" s="637" t="s">
        <v>46</v>
      </c>
      <c r="C130" s="632"/>
      <c r="D130" s="632"/>
      <c r="E130" s="632"/>
      <c r="F130" s="632"/>
      <c r="G130" s="335"/>
      <c r="H130" s="327"/>
      <c r="I130" s="119" t="str">
        <f t="shared" si="12"/>
        <v xml:space="preserve"> </v>
      </c>
      <c r="J130" s="163"/>
      <c r="K130" s="163"/>
      <c r="L130" s="235"/>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5">
      <c r="A131" s="167"/>
      <c r="B131" s="637" t="s">
        <v>46</v>
      </c>
      <c r="C131" s="632"/>
      <c r="D131" s="632"/>
      <c r="E131" s="632"/>
      <c r="F131" s="632"/>
      <c r="G131" s="335"/>
      <c r="H131" s="327"/>
      <c r="I131" s="119" t="str">
        <f t="shared" si="12"/>
        <v xml:space="preserve"> </v>
      </c>
      <c r="J131" s="163"/>
      <c r="K131" s="184"/>
      <c r="L131" s="232"/>
      <c r="M131" s="143"/>
      <c r="N131" s="143"/>
      <c r="O131" s="143"/>
      <c r="P131" s="143"/>
      <c r="Q131" s="143"/>
      <c r="R131" s="144"/>
      <c r="S131" s="144"/>
      <c r="T131" s="144"/>
      <c r="U131" s="144"/>
      <c r="V131" s="144"/>
      <c r="W131" s="144"/>
      <c r="X131" s="144"/>
      <c r="Y131" s="144"/>
      <c r="Z131" s="144"/>
      <c r="AA131" s="144"/>
    </row>
    <row r="132" spans="1:27" s="378" customFormat="1" ht="15" customHeight="1" thickTop="1" thickBot="1" x14ac:dyDescent="0.35">
      <c r="A132" s="167"/>
      <c r="B132" s="637" t="s">
        <v>46</v>
      </c>
      <c r="C132" s="632"/>
      <c r="D132" s="632"/>
      <c r="E132" s="632"/>
      <c r="F132" s="632"/>
      <c r="G132" s="335"/>
      <c r="H132" s="327"/>
      <c r="I132" s="119" t="str">
        <f t="shared" si="12"/>
        <v xml:space="preserve"> </v>
      </c>
      <c r="J132" s="163"/>
      <c r="K132" s="379"/>
      <c r="L132" s="232"/>
      <c r="M132" s="143"/>
      <c r="N132" s="143"/>
      <c r="O132" s="143"/>
      <c r="P132" s="143"/>
      <c r="Q132" s="143"/>
      <c r="R132" s="144"/>
      <c r="S132" s="144"/>
      <c r="T132" s="144"/>
      <c r="U132" s="144"/>
      <c r="V132" s="144"/>
      <c r="W132" s="144"/>
      <c r="X132" s="144"/>
      <c r="Y132" s="144"/>
      <c r="Z132" s="144"/>
      <c r="AA132" s="144"/>
    </row>
    <row r="133" spans="1:27" s="378" customFormat="1" ht="15" customHeight="1" thickTop="1" thickBot="1" x14ac:dyDescent="0.35">
      <c r="A133" s="167"/>
      <c r="B133" s="637" t="s">
        <v>46</v>
      </c>
      <c r="C133" s="632"/>
      <c r="D133" s="632"/>
      <c r="E133" s="632"/>
      <c r="F133" s="632"/>
      <c r="G133" s="335"/>
      <c r="H133" s="327"/>
      <c r="I133" s="119" t="str">
        <f t="shared" si="12"/>
        <v xml:space="preserve"> </v>
      </c>
      <c r="J133" s="163"/>
      <c r="K133" s="379"/>
      <c r="L133" s="232"/>
      <c r="M133" s="143"/>
      <c r="N133" s="143"/>
      <c r="O133" s="143"/>
      <c r="P133" s="143"/>
      <c r="Q133" s="143"/>
      <c r="R133" s="144"/>
      <c r="S133" s="144"/>
      <c r="T133" s="144"/>
      <c r="U133" s="144"/>
      <c r="V133" s="144"/>
      <c r="W133" s="144"/>
      <c r="X133" s="144"/>
      <c r="Y133" s="144"/>
      <c r="Z133" s="144"/>
      <c r="AA133" s="144"/>
    </row>
    <row r="134" spans="1:27" s="378" customFormat="1" ht="15" customHeight="1" thickTop="1" thickBot="1" x14ac:dyDescent="0.35">
      <c r="A134" s="167"/>
      <c r="B134" s="637" t="s">
        <v>46</v>
      </c>
      <c r="C134" s="632"/>
      <c r="D134" s="632"/>
      <c r="E134" s="632"/>
      <c r="F134" s="632"/>
      <c r="G134" s="335"/>
      <c r="H134" s="327"/>
      <c r="I134" s="119" t="str">
        <f t="shared" si="12"/>
        <v xml:space="preserve"> </v>
      </c>
      <c r="J134" s="163"/>
      <c r="K134" s="379"/>
      <c r="L134" s="232"/>
      <c r="M134" s="143"/>
      <c r="N134" s="143"/>
      <c r="O134" s="143"/>
      <c r="P134" s="143"/>
      <c r="Q134" s="143"/>
      <c r="R134" s="144"/>
      <c r="S134" s="144"/>
      <c r="T134" s="144"/>
      <c r="U134" s="144"/>
      <c r="V134" s="144"/>
      <c r="W134" s="144"/>
      <c r="X134" s="144"/>
      <c r="Y134" s="144"/>
      <c r="Z134" s="144"/>
      <c r="AA134" s="144"/>
    </row>
    <row r="135" spans="1:27" s="378" customFormat="1" ht="15" customHeight="1" thickTop="1" thickBot="1" x14ac:dyDescent="0.35">
      <c r="A135" s="167"/>
      <c r="B135" s="637" t="s">
        <v>46</v>
      </c>
      <c r="C135" s="632"/>
      <c r="D135" s="632"/>
      <c r="E135" s="632"/>
      <c r="F135" s="632"/>
      <c r="G135" s="335"/>
      <c r="H135" s="327"/>
      <c r="I135" s="119" t="str">
        <f t="shared" si="12"/>
        <v xml:space="preserve"> </v>
      </c>
      <c r="J135" s="163"/>
      <c r="K135" s="379"/>
      <c r="L135" s="232"/>
      <c r="M135" s="143"/>
      <c r="N135" s="143"/>
      <c r="O135" s="143"/>
      <c r="P135" s="143"/>
      <c r="Q135" s="143"/>
      <c r="R135" s="144"/>
      <c r="S135" s="144"/>
      <c r="T135" s="144"/>
      <c r="U135" s="144"/>
      <c r="V135" s="144"/>
      <c r="W135" s="144"/>
      <c r="X135" s="144"/>
      <c r="Y135" s="144"/>
      <c r="Z135" s="144"/>
      <c r="AA135" s="144"/>
    </row>
    <row r="136" spans="1:27" s="378" customFormat="1" ht="15" customHeight="1" thickTop="1" thickBot="1" x14ac:dyDescent="0.35">
      <c r="A136" s="167"/>
      <c r="B136" s="637" t="s">
        <v>46</v>
      </c>
      <c r="C136" s="632"/>
      <c r="D136" s="632"/>
      <c r="E136" s="632"/>
      <c r="F136" s="632"/>
      <c r="G136" s="335"/>
      <c r="H136" s="327"/>
      <c r="I136" s="119" t="str">
        <f t="shared" si="12"/>
        <v xml:space="preserve"> </v>
      </c>
      <c r="J136" s="163"/>
      <c r="K136" s="379"/>
      <c r="L136" s="232"/>
      <c r="M136" s="143"/>
      <c r="N136" s="143"/>
      <c r="O136" s="143"/>
      <c r="P136" s="143"/>
      <c r="Q136" s="143"/>
      <c r="R136" s="144"/>
      <c r="S136" s="144"/>
      <c r="T136" s="144"/>
      <c r="U136" s="144"/>
      <c r="V136" s="144"/>
      <c r="W136" s="144"/>
      <c r="X136" s="144"/>
      <c r="Y136" s="144"/>
      <c r="Z136" s="144"/>
      <c r="AA136" s="144"/>
    </row>
    <row r="137" spans="1:27" s="378" customFormat="1" ht="15" customHeight="1" thickTop="1" thickBot="1" x14ac:dyDescent="0.35">
      <c r="A137" s="167"/>
      <c r="B137" s="637" t="s">
        <v>46</v>
      </c>
      <c r="C137" s="632"/>
      <c r="D137" s="632"/>
      <c r="E137" s="632"/>
      <c r="F137" s="632"/>
      <c r="G137" s="335"/>
      <c r="H137" s="327"/>
      <c r="I137" s="119" t="str">
        <f t="shared" si="12"/>
        <v xml:space="preserve"> </v>
      </c>
      <c r="J137" s="163"/>
      <c r="K137" s="379"/>
      <c r="L137" s="232"/>
      <c r="M137" s="143"/>
      <c r="N137" s="143"/>
      <c r="O137" s="143"/>
      <c r="P137" s="143"/>
      <c r="Q137" s="143"/>
      <c r="R137" s="144"/>
      <c r="S137" s="144"/>
      <c r="T137" s="144"/>
      <c r="U137" s="144"/>
      <c r="V137" s="144"/>
      <c r="W137" s="144"/>
      <c r="X137" s="144"/>
      <c r="Y137" s="144"/>
      <c r="Z137" s="144"/>
      <c r="AA137" s="144"/>
    </row>
    <row r="138" spans="1:27" s="183" customFormat="1" ht="15" customHeight="1" thickTop="1" thickBot="1" x14ac:dyDescent="0.35">
      <c r="A138" s="167"/>
      <c r="B138" s="637" t="s">
        <v>46</v>
      </c>
      <c r="C138" s="632"/>
      <c r="D138" s="632"/>
      <c r="E138" s="632"/>
      <c r="F138" s="632"/>
      <c r="G138" s="335"/>
      <c r="H138" s="327"/>
      <c r="I138" s="119" t="str">
        <f t="shared" si="12"/>
        <v xml:space="preserve"> </v>
      </c>
      <c r="J138" s="163"/>
      <c r="K138" s="163"/>
      <c r="L138" s="232"/>
      <c r="M138" s="184"/>
      <c r="N138" s="184"/>
      <c r="O138" s="184"/>
      <c r="P138" s="184"/>
      <c r="Q138" s="184"/>
    </row>
    <row r="139" spans="1:27" s="145" customFormat="1" ht="15" customHeight="1" thickTop="1" thickBot="1" x14ac:dyDescent="0.3">
      <c r="A139" s="167"/>
      <c r="B139" s="637" t="s">
        <v>46</v>
      </c>
      <c r="C139" s="632"/>
      <c r="D139" s="632"/>
      <c r="E139" s="632"/>
      <c r="F139" s="632"/>
      <c r="G139" s="335"/>
      <c r="H139" s="327"/>
      <c r="I139" s="119" t="str">
        <f t="shared" si="12"/>
        <v xml:space="preserve"> </v>
      </c>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37" t="s">
        <v>46</v>
      </c>
      <c r="C140" s="632"/>
      <c r="D140" s="632"/>
      <c r="E140" s="632"/>
      <c r="F140" s="632"/>
      <c r="G140" s="335"/>
      <c r="H140" s="327"/>
      <c r="I140" s="119" t="str">
        <f t="shared" si="12"/>
        <v xml:space="preserve"> </v>
      </c>
      <c r="J140" s="163"/>
      <c r="K140" s="163"/>
      <c r="L140" s="23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37" t="s">
        <v>46</v>
      </c>
      <c r="C141" s="632"/>
      <c r="D141" s="632"/>
      <c r="E141" s="632"/>
      <c r="F141" s="632"/>
      <c r="G141" s="335"/>
      <c r="H141" s="327"/>
      <c r="I141" s="119" t="str">
        <f t="shared" si="12"/>
        <v xml:space="preserve"> </v>
      </c>
      <c r="J141" s="163"/>
      <c r="K141" s="163"/>
      <c r="L141" s="23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67"/>
      <c r="B142" s="637" t="s">
        <v>46</v>
      </c>
      <c r="C142" s="632"/>
      <c r="D142" s="632"/>
      <c r="E142" s="632"/>
      <c r="F142" s="632"/>
      <c r="G142" s="335"/>
      <c r="H142" s="327"/>
      <c r="I142" s="119" t="str">
        <f t="shared" si="12"/>
        <v xml:space="preserve"> </v>
      </c>
      <c r="J142" s="163"/>
      <c r="K142" s="163"/>
      <c r="L142" s="23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67"/>
      <c r="B143" s="643" t="s">
        <v>73</v>
      </c>
      <c r="C143" s="644"/>
      <c r="D143" s="644"/>
      <c r="E143" s="644"/>
      <c r="F143" s="645"/>
      <c r="G143" s="169">
        <f>SUM(G129:G142)</f>
        <v>0</v>
      </c>
      <c r="H143" s="169">
        <f>IF($L$8="Non",0,SUM(H129:H142))</f>
        <v>0</v>
      </c>
      <c r="I143" s="129">
        <f t="shared" ref="I143" si="13">SUM(I129:I142)</f>
        <v>0</v>
      </c>
      <c r="J143" s="163"/>
      <c r="K143" s="163"/>
      <c r="L143" s="23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286"/>
      <c r="B144" s="638" t="s">
        <v>83</v>
      </c>
      <c r="C144" s="639"/>
      <c r="D144" s="639"/>
      <c r="E144" s="639"/>
      <c r="F144" s="639"/>
      <c r="G144" s="639"/>
      <c r="H144" s="639"/>
      <c r="I144" s="639"/>
      <c r="J144" s="163"/>
      <c r="K144" s="163"/>
      <c r="L144" s="232"/>
      <c r="M144" s="143"/>
      <c r="N144" s="143"/>
      <c r="O144" s="143"/>
      <c r="P144" s="143"/>
      <c r="Q144" s="143"/>
      <c r="R144" s="144"/>
      <c r="S144" s="144"/>
      <c r="T144" s="144"/>
      <c r="U144" s="144"/>
      <c r="V144" s="144"/>
      <c r="W144" s="144"/>
      <c r="X144" s="144"/>
      <c r="Y144" s="144"/>
      <c r="Z144" s="144"/>
      <c r="AA144" s="144"/>
    </row>
    <row r="145" spans="1:27" s="290" customFormat="1" ht="30" customHeight="1" thickTop="1" thickBot="1" x14ac:dyDescent="0.35">
      <c r="A145" s="167"/>
      <c r="B145" s="634" t="s">
        <v>12</v>
      </c>
      <c r="C145" s="635"/>
      <c r="D145" s="635"/>
      <c r="E145" s="635"/>
      <c r="F145" s="636"/>
      <c r="G145" s="115" t="s">
        <v>6</v>
      </c>
      <c r="H145" s="303" t="s">
        <v>7</v>
      </c>
      <c r="I145" s="117" t="s">
        <v>8</v>
      </c>
      <c r="J145" s="286"/>
      <c r="K145" s="163"/>
      <c r="L145" s="232"/>
      <c r="M145" s="143"/>
      <c r="N145" s="143"/>
      <c r="O145" s="143"/>
      <c r="P145" s="143"/>
      <c r="Q145" s="143"/>
    </row>
    <row r="146" spans="1:27" s="145" customFormat="1" ht="15" customHeight="1" thickTop="1" thickBot="1" x14ac:dyDescent="0.3">
      <c r="A146" s="167"/>
      <c r="B146" s="637" t="s">
        <v>46</v>
      </c>
      <c r="C146" s="632"/>
      <c r="D146" s="632"/>
      <c r="E146" s="632"/>
      <c r="F146" s="632"/>
      <c r="G146" s="335" t="s">
        <v>46</v>
      </c>
      <c r="H146" s="327"/>
      <c r="I146" s="119" t="str">
        <f t="shared" ref="I146:I157" si="14">IF(OR(ISNUMBER(G146),ISNUMBER(H146)),ROUND(IF(ISNUMBER(G146),G146,0)-IF(ISNUMBER(H146),H146,0),2)," ")</f>
        <v xml:space="preserve"> </v>
      </c>
      <c r="J146" s="163"/>
      <c r="K146" s="163"/>
      <c r="L146" s="23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7"/>
      <c r="B147" s="637" t="s">
        <v>46</v>
      </c>
      <c r="C147" s="632"/>
      <c r="D147" s="632"/>
      <c r="E147" s="632"/>
      <c r="F147" s="632"/>
      <c r="G147" s="335"/>
      <c r="H147" s="327"/>
      <c r="I147" s="119" t="str">
        <f t="shared" si="14"/>
        <v xml:space="preserve"> </v>
      </c>
      <c r="J147" s="163"/>
      <c r="K147" s="163"/>
      <c r="L147" s="237"/>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3">
      <c r="A148" s="167"/>
      <c r="B148" s="637" t="s">
        <v>46</v>
      </c>
      <c r="C148" s="632"/>
      <c r="D148" s="632"/>
      <c r="E148" s="632"/>
      <c r="F148" s="632"/>
      <c r="G148" s="335"/>
      <c r="H148" s="327"/>
      <c r="I148" s="119" t="str">
        <f t="shared" si="14"/>
        <v xml:space="preserve"> </v>
      </c>
      <c r="J148" s="163"/>
      <c r="K148" s="171"/>
      <c r="L148" s="232"/>
      <c r="M148" s="143"/>
      <c r="N148" s="143"/>
      <c r="O148" s="143"/>
      <c r="P148" s="143"/>
      <c r="Q148" s="143"/>
      <c r="R148" s="144"/>
      <c r="S148" s="144"/>
      <c r="T148" s="144"/>
      <c r="U148" s="144"/>
      <c r="V148" s="144"/>
      <c r="W148" s="144"/>
      <c r="X148" s="144"/>
      <c r="Y148" s="144"/>
      <c r="Z148" s="144"/>
      <c r="AA148" s="144"/>
    </row>
    <row r="149" spans="1:27" s="378" customFormat="1" ht="15" customHeight="1" thickTop="1" thickBot="1" x14ac:dyDescent="0.3">
      <c r="A149" s="167"/>
      <c r="B149" s="637" t="s">
        <v>46</v>
      </c>
      <c r="C149" s="632"/>
      <c r="D149" s="632"/>
      <c r="E149" s="632"/>
      <c r="F149" s="632"/>
      <c r="G149" s="335"/>
      <c r="H149" s="327"/>
      <c r="I149" s="119" t="str">
        <f t="shared" si="14"/>
        <v xml:space="preserve"> </v>
      </c>
      <c r="J149" s="163"/>
      <c r="K149" s="171"/>
      <c r="L149" s="232"/>
      <c r="M149" s="173"/>
      <c r="N149" s="173"/>
      <c r="O149" s="173"/>
      <c r="P149" s="173"/>
      <c r="Q149" s="173"/>
      <c r="R149" s="144"/>
      <c r="S149" s="144"/>
      <c r="T149" s="144"/>
      <c r="U149" s="144"/>
      <c r="V149" s="144"/>
      <c r="W149" s="144"/>
      <c r="X149" s="144"/>
      <c r="Y149" s="144"/>
      <c r="Z149" s="144"/>
      <c r="AA149" s="144"/>
    </row>
    <row r="150" spans="1:27" s="378" customFormat="1" ht="15" customHeight="1" thickTop="1" thickBot="1" x14ac:dyDescent="0.3">
      <c r="A150" s="167"/>
      <c r="B150" s="637" t="s">
        <v>46</v>
      </c>
      <c r="C150" s="632"/>
      <c r="D150" s="632"/>
      <c r="E150" s="632"/>
      <c r="F150" s="632"/>
      <c r="G150" s="335"/>
      <c r="H150" s="327"/>
      <c r="I150" s="119" t="str">
        <f t="shared" si="14"/>
        <v xml:space="preserve"> </v>
      </c>
      <c r="J150" s="163"/>
      <c r="K150" s="171"/>
      <c r="L150" s="232"/>
      <c r="M150" s="173"/>
      <c r="N150" s="173"/>
      <c r="O150" s="173"/>
      <c r="P150" s="173"/>
      <c r="Q150" s="173"/>
      <c r="R150" s="144"/>
      <c r="S150" s="144"/>
      <c r="T150" s="144"/>
      <c r="U150" s="144"/>
      <c r="V150" s="144"/>
      <c r="W150" s="144"/>
      <c r="X150" s="144"/>
      <c r="Y150" s="144"/>
      <c r="Z150" s="144"/>
      <c r="AA150" s="144"/>
    </row>
    <row r="151" spans="1:27" s="378" customFormat="1" ht="15" customHeight="1" thickTop="1" thickBot="1" x14ac:dyDescent="0.3">
      <c r="A151" s="167"/>
      <c r="B151" s="637" t="s">
        <v>46</v>
      </c>
      <c r="C151" s="632"/>
      <c r="D151" s="632"/>
      <c r="E151" s="632"/>
      <c r="F151" s="632"/>
      <c r="G151" s="335"/>
      <c r="H151" s="327"/>
      <c r="I151" s="119" t="str">
        <f t="shared" si="14"/>
        <v xml:space="preserve"> </v>
      </c>
      <c r="J151" s="163"/>
      <c r="K151" s="171"/>
      <c r="L151" s="232"/>
      <c r="M151" s="173"/>
      <c r="N151" s="173"/>
      <c r="O151" s="173"/>
      <c r="P151" s="173"/>
      <c r="Q151" s="173"/>
      <c r="R151" s="144"/>
      <c r="S151" s="144"/>
      <c r="T151" s="144"/>
      <c r="U151" s="144"/>
      <c r="V151" s="144"/>
      <c r="W151" s="144"/>
      <c r="X151" s="144"/>
      <c r="Y151" s="144"/>
      <c r="Z151" s="144"/>
      <c r="AA151" s="144"/>
    </row>
    <row r="152" spans="1:27" s="378" customFormat="1" ht="15" customHeight="1" thickTop="1" thickBot="1" x14ac:dyDescent="0.3">
      <c r="A152" s="167"/>
      <c r="B152" s="637" t="s">
        <v>46</v>
      </c>
      <c r="C152" s="632"/>
      <c r="D152" s="632"/>
      <c r="E152" s="632"/>
      <c r="F152" s="632"/>
      <c r="G152" s="335"/>
      <c r="H152" s="327"/>
      <c r="I152" s="119" t="str">
        <f t="shared" si="14"/>
        <v xml:space="preserve"> </v>
      </c>
      <c r="J152" s="163"/>
      <c r="K152" s="171"/>
      <c r="L152" s="232"/>
      <c r="M152" s="173"/>
      <c r="N152" s="173"/>
      <c r="O152" s="173"/>
      <c r="P152" s="173"/>
      <c r="Q152" s="173"/>
      <c r="R152" s="144"/>
      <c r="S152" s="144"/>
      <c r="T152" s="144"/>
      <c r="U152" s="144"/>
      <c r="V152" s="144"/>
      <c r="W152" s="144"/>
      <c r="X152" s="144"/>
      <c r="Y152" s="144"/>
      <c r="Z152" s="144"/>
      <c r="AA152" s="144"/>
    </row>
    <row r="153" spans="1:27" s="175" customFormat="1" ht="15" customHeight="1" thickTop="1" thickBot="1" x14ac:dyDescent="0.3">
      <c r="A153" s="167"/>
      <c r="B153" s="637" t="s">
        <v>46</v>
      </c>
      <c r="C153" s="632"/>
      <c r="D153" s="632"/>
      <c r="E153" s="632"/>
      <c r="F153" s="632"/>
      <c r="G153" s="335"/>
      <c r="H153" s="327"/>
      <c r="I153" s="119" t="str">
        <f t="shared" si="14"/>
        <v xml:space="preserve"> </v>
      </c>
      <c r="J153" s="163"/>
      <c r="K153" s="163"/>
      <c r="L153" s="232"/>
      <c r="M153" s="173"/>
      <c r="N153" s="173"/>
      <c r="O153" s="173"/>
      <c r="P153" s="173"/>
      <c r="Q153" s="173"/>
      <c r="R153" s="174"/>
      <c r="S153" s="174"/>
      <c r="T153" s="174"/>
      <c r="U153" s="174"/>
      <c r="V153" s="174"/>
      <c r="W153" s="174"/>
      <c r="X153" s="174"/>
      <c r="Y153" s="174"/>
      <c r="Z153" s="174"/>
      <c r="AA153" s="174"/>
    </row>
    <row r="154" spans="1:27" s="145" customFormat="1" ht="15" customHeight="1" thickTop="1" thickBot="1" x14ac:dyDescent="0.3">
      <c r="A154" s="167"/>
      <c r="B154" s="637" t="s">
        <v>46</v>
      </c>
      <c r="C154" s="632"/>
      <c r="D154" s="632"/>
      <c r="E154" s="632"/>
      <c r="F154" s="632"/>
      <c r="G154" s="335"/>
      <c r="H154" s="327"/>
      <c r="I154" s="119" t="str">
        <f t="shared" si="14"/>
        <v xml:space="preserve"> </v>
      </c>
      <c r="J154" s="163"/>
      <c r="K154" s="157"/>
      <c r="L154" s="232"/>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637" t="s">
        <v>46</v>
      </c>
      <c r="C155" s="632"/>
      <c r="D155" s="632"/>
      <c r="E155" s="632"/>
      <c r="F155" s="632"/>
      <c r="G155" s="335"/>
      <c r="H155" s="327"/>
      <c r="I155" s="119" t="str">
        <f t="shared" si="14"/>
        <v xml:space="preserve"> </v>
      </c>
      <c r="J155" s="163"/>
      <c r="K155" s="163"/>
      <c r="L155" s="238"/>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637" t="s">
        <v>46</v>
      </c>
      <c r="C156" s="632"/>
      <c r="D156" s="632"/>
      <c r="E156" s="632"/>
      <c r="F156" s="632"/>
      <c r="G156" s="335"/>
      <c r="H156" s="327"/>
      <c r="I156" s="119" t="str">
        <f t="shared" si="14"/>
        <v xml:space="preserve"> </v>
      </c>
      <c r="J156" s="163"/>
      <c r="K156" s="163"/>
      <c r="L156" s="238"/>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637" t="s">
        <v>46</v>
      </c>
      <c r="C157" s="632"/>
      <c r="D157" s="632"/>
      <c r="E157" s="632"/>
      <c r="F157" s="632"/>
      <c r="G157" s="335"/>
      <c r="H157" s="327"/>
      <c r="I157" s="119" t="str">
        <f t="shared" si="14"/>
        <v xml:space="preserve"> </v>
      </c>
      <c r="J157" s="163"/>
      <c r="K157" s="163"/>
      <c r="L157" s="232"/>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643" t="s">
        <v>84</v>
      </c>
      <c r="C158" s="644"/>
      <c r="D158" s="644"/>
      <c r="E158" s="644"/>
      <c r="F158" s="645"/>
      <c r="G158" s="169">
        <f>SUM(G146:G157)</f>
        <v>0</v>
      </c>
      <c r="H158" s="169">
        <f>IF($L$8="Non",0,SUM(H146:H157))</f>
        <v>0</v>
      </c>
      <c r="I158" s="129">
        <f t="shared" ref="I158" si="15">SUM(I146:I157)</f>
        <v>0</v>
      </c>
      <c r="J158" s="163"/>
      <c r="K158" s="163"/>
      <c r="L158" s="23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52"/>
      <c r="B159" s="130"/>
      <c r="C159" s="131"/>
      <c r="D159" s="132"/>
      <c r="E159" s="132"/>
      <c r="F159" s="133"/>
      <c r="G159" s="133"/>
      <c r="H159" s="133"/>
      <c r="I159" s="133"/>
      <c r="J159" s="163"/>
      <c r="K159" s="163"/>
      <c r="L159" s="23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42"/>
      <c r="B160" s="437" t="s">
        <v>63</v>
      </c>
      <c r="C160" s="438"/>
      <c r="D160" s="438"/>
      <c r="E160" s="438"/>
      <c r="F160" s="438"/>
      <c r="G160" s="438"/>
      <c r="H160" s="438"/>
      <c r="I160" s="652"/>
      <c r="J160" s="171"/>
      <c r="K160" s="163"/>
      <c r="L160" s="23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46"/>
      <c r="B161" s="719"/>
      <c r="C161" s="720"/>
      <c r="D161" s="720"/>
      <c r="E161" s="720"/>
      <c r="F161" s="720"/>
      <c r="G161" s="720"/>
      <c r="H161" s="720"/>
      <c r="I161" s="721"/>
      <c r="J161" s="163"/>
      <c r="K161" s="163"/>
      <c r="L161" s="23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67"/>
      <c r="B162" s="714"/>
      <c r="C162" s="715"/>
      <c r="D162" s="715"/>
      <c r="E162" s="715"/>
      <c r="F162" s="716"/>
      <c r="G162" s="194" t="s">
        <v>64</v>
      </c>
      <c r="H162" s="303" t="s">
        <v>7</v>
      </c>
      <c r="I162" s="195" t="s">
        <v>8</v>
      </c>
      <c r="J162" s="157"/>
      <c r="K162" s="163"/>
      <c r="L162" s="23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67"/>
      <c r="B163" s="711" t="s">
        <v>72</v>
      </c>
      <c r="C163" s="712"/>
      <c r="D163" s="712"/>
      <c r="E163" s="717"/>
      <c r="F163" s="718"/>
      <c r="G163" s="125">
        <f>G45+G77+G126+G143+G158</f>
        <v>0</v>
      </c>
      <c r="H163" s="125">
        <f>H45+H77+H126+H143+H158</f>
        <v>0</v>
      </c>
      <c r="I163" s="121">
        <f>I45+I77+I126+I143+I158</f>
        <v>0</v>
      </c>
      <c r="J163" s="163"/>
      <c r="K163" s="163"/>
      <c r="L163" s="23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713" t="s">
        <v>82</v>
      </c>
      <c r="C164" s="712"/>
      <c r="D164" s="712"/>
      <c r="E164" s="336"/>
      <c r="F164" s="135" t="s">
        <v>124</v>
      </c>
      <c r="G164" s="126">
        <f>H164</f>
        <v>0</v>
      </c>
      <c r="H164" s="126">
        <f>(H163-H158)*E164/100</f>
        <v>0</v>
      </c>
      <c r="I164" s="127"/>
      <c r="J164" s="163"/>
      <c r="K164" s="163"/>
      <c r="L164" s="23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711" t="s">
        <v>75</v>
      </c>
      <c r="C165" s="712"/>
      <c r="D165" s="712"/>
      <c r="E165" s="337"/>
      <c r="F165" s="242" t="s">
        <v>124</v>
      </c>
      <c r="G165" s="125">
        <f>(G77-G76)*E165/100</f>
        <v>0</v>
      </c>
      <c r="H165" s="187"/>
      <c r="I165" s="121">
        <f>G165</f>
        <v>0</v>
      </c>
      <c r="J165" s="163"/>
      <c r="K165" s="163"/>
      <c r="L165" s="23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640" t="s">
        <v>9</v>
      </c>
      <c r="C166" s="641"/>
      <c r="D166" s="641"/>
      <c r="E166" s="641"/>
      <c r="F166" s="642"/>
      <c r="G166" s="196">
        <f>G163+G164+G165</f>
        <v>0</v>
      </c>
      <c r="H166" s="196">
        <f>H163+H164</f>
        <v>0</v>
      </c>
      <c r="I166" s="197">
        <f>I163+I165</f>
        <v>0</v>
      </c>
      <c r="J166" s="163"/>
      <c r="K166" s="163"/>
      <c r="L166" s="232"/>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52"/>
      <c r="B167" s="136"/>
      <c r="C167" s="137"/>
      <c r="D167" s="138"/>
      <c r="E167" s="138"/>
      <c r="F167" s="139"/>
      <c r="G167" s="139"/>
      <c r="H167" s="140"/>
      <c r="I167" s="139"/>
      <c r="J167" s="163"/>
      <c r="K167" s="163"/>
      <c r="L167" s="232"/>
      <c r="M167" s="143"/>
      <c r="N167" s="143"/>
      <c r="O167" s="143"/>
      <c r="P167" s="143"/>
      <c r="Q167" s="143"/>
      <c r="R167" s="144"/>
      <c r="S167" s="144"/>
      <c r="T167" s="144"/>
      <c r="U167" s="144"/>
      <c r="V167" s="144"/>
      <c r="W167" s="144"/>
      <c r="X167" s="144"/>
      <c r="Y167" s="144"/>
      <c r="Z167" s="144"/>
      <c r="AA167" s="144"/>
    </row>
    <row r="168" spans="1:27" s="321" customFormat="1" ht="15" customHeight="1" thickTop="1" thickBot="1" x14ac:dyDescent="0.3">
      <c r="A168" s="142"/>
      <c r="B168" s="437" t="s">
        <v>160</v>
      </c>
      <c r="C168" s="438"/>
      <c r="D168" s="438"/>
      <c r="E168" s="438"/>
      <c r="F168" s="438"/>
      <c r="G168" s="438"/>
      <c r="H168" s="438"/>
      <c r="I168" s="652"/>
      <c r="J168" s="163"/>
      <c r="K168" s="163"/>
      <c r="L168" s="232"/>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46"/>
      <c r="B169" s="141"/>
      <c r="C169" s="137"/>
      <c r="D169" s="138"/>
      <c r="E169" s="138"/>
      <c r="F169" s="139"/>
      <c r="G169" s="139"/>
      <c r="H169" s="139"/>
      <c r="I169" s="139"/>
      <c r="J169" s="163"/>
      <c r="K169" s="163"/>
      <c r="L169" s="232"/>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77"/>
      <c r="B170" s="648" t="s">
        <v>65</v>
      </c>
      <c r="C170" s="649"/>
      <c r="D170" s="646" t="s">
        <v>66</v>
      </c>
      <c r="E170" s="647"/>
      <c r="F170" s="647"/>
      <c r="G170" s="647"/>
      <c r="H170" s="115" t="s">
        <v>67</v>
      </c>
      <c r="I170" s="198" t="s">
        <v>44</v>
      </c>
      <c r="J170" s="163"/>
      <c r="K170" s="163"/>
      <c r="L170" s="232"/>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9">
        <f t="shared" ref="B171:B178" si="16">SUM(B170,1)</f>
        <v>1</v>
      </c>
      <c r="C171" s="122"/>
      <c r="D171" s="632" t="s">
        <v>46</v>
      </c>
      <c r="E171" s="633"/>
      <c r="F171" s="633"/>
      <c r="G171" s="633"/>
      <c r="H171" s="335"/>
      <c r="I171" s="338"/>
      <c r="J171" s="163"/>
      <c r="K171" s="163"/>
      <c r="L171" s="232"/>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199">
        <f t="shared" si="16"/>
        <v>2</v>
      </c>
      <c r="C172" s="122" t="s">
        <v>46</v>
      </c>
      <c r="D172" s="632" t="s">
        <v>46</v>
      </c>
      <c r="E172" s="633"/>
      <c r="F172" s="633"/>
      <c r="G172" s="633"/>
      <c r="H172" s="335"/>
      <c r="I172" s="338"/>
      <c r="J172" s="163"/>
      <c r="K172" s="163"/>
      <c r="L172" s="232"/>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99">
        <f t="shared" si="16"/>
        <v>3</v>
      </c>
      <c r="C173" s="122" t="s">
        <v>46</v>
      </c>
      <c r="D173" s="632" t="s">
        <v>46</v>
      </c>
      <c r="E173" s="632"/>
      <c r="F173" s="632"/>
      <c r="G173" s="632"/>
      <c r="H173" s="335"/>
      <c r="I173" s="338"/>
      <c r="J173" s="163"/>
      <c r="K173" s="157"/>
      <c r="L173" s="232"/>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67"/>
      <c r="B174" s="199">
        <f t="shared" si="16"/>
        <v>4</v>
      </c>
      <c r="C174" s="122" t="s">
        <v>46</v>
      </c>
      <c r="D174" s="632" t="s">
        <v>46</v>
      </c>
      <c r="E174" s="632"/>
      <c r="F174" s="632"/>
      <c r="G174" s="632"/>
      <c r="H174" s="335" t="s">
        <v>46</v>
      </c>
      <c r="I174" s="338" t="s">
        <v>46</v>
      </c>
      <c r="J174" s="163"/>
      <c r="K174" s="163"/>
      <c r="L174" s="202"/>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67"/>
      <c r="B175" s="199">
        <f t="shared" si="16"/>
        <v>5</v>
      </c>
      <c r="C175" s="122" t="s">
        <v>46</v>
      </c>
      <c r="D175" s="632" t="s">
        <v>46</v>
      </c>
      <c r="E175" s="632"/>
      <c r="F175" s="632"/>
      <c r="G175" s="632"/>
      <c r="H175" s="335" t="s">
        <v>46</v>
      </c>
      <c r="I175" s="338" t="s">
        <v>46</v>
      </c>
      <c r="J175" s="163"/>
      <c r="K175" s="157"/>
      <c r="L175" s="202"/>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67"/>
      <c r="B176" s="199">
        <f t="shared" si="16"/>
        <v>6</v>
      </c>
      <c r="C176" s="122" t="s">
        <v>46</v>
      </c>
      <c r="D176" s="632" t="s">
        <v>46</v>
      </c>
      <c r="E176" s="633"/>
      <c r="F176" s="633"/>
      <c r="G176" s="633"/>
      <c r="H176" s="335" t="s">
        <v>46</v>
      </c>
      <c r="I176" s="338" t="s">
        <v>46</v>
      </c>
      <c r="J176" s="163"/>
      <c r="K176" s="163"/>
      <c r="L176" s="202"/>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67"/>
      <c r="B177" s="199">
        <f t="shared" si="16"/>
        <v>7</v>
      </c>
      <c r="C177" s="122" t="s">
        <v>46</v>
      </c>
      <c r="D177" s="632" t="s">
        <v>46</v>
      </c>
      <c r="E177" s="633"/>
      <c r="F177" s="633"/>
      <c r="G177" s="633"/>
      <c r="H177" s="335" t="s">
        <v>46</v>
      </c>
      <c r="I177" s="338" t="s">
        <v>46</v>
      </c>
      <c r="J177" s="163"/>
      <c r="K177" s="163"/>
      <c r="L177" s="202"/>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67"/>
      <c r="B178" s="199">
        <f t="shared" si="16"/>
        <v>8</v>
      </c>
      <c r="C178" s="122" t="s">
        <v>46</v>
      </c>
      <c r="D178" s="632" t="s">
        <v>46</v>
      </c>
      <c r="E178" s="633"/>
      <c r="F178" s="633"/>
      <c r="G178" s="633"/>
      <c r="H178" s="335" t="s">
        <v>46</v>
      </c>
      <c r="I178" s="338" t="s">
        <v>46</v>
      </c>
      <c r="J178" s="163"/>
      <c r="K178" s="163"/>
      <c r="L178" s="202"/>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67"/>
      <c r="B179" s="640" t="s">
        <v>68</v>
      </c>
      <c r="C179" s="641"/>
      <c r="D179" s="641"/>
      <c r="E179" s="641"/>
      <c r="F179" s="641"/>
      <c r="G179" s="642"/>
      <c r="H179" s="169">
        <f t="shared" ref="H179:I179" si="17">SUM(H171:H178)</f>
        <v>0</v>
      </c>
      <c r="I179" s="200">
        <f t="shared" si="17"/>
        <v>0</v>
      </c>
      <c r="J179" s="163"/>
      <c r="K179" s="163"/>
      <c r="L179" s="202"/>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52"/>
      <c r="B180" s="141"/>
      <c r="C180" s="139"/>
      <c r="D180" s="139"/>
      <c r="E180" s="139"/>
      <c r="F180" s="139"/>
      <c r="G180" s="139"/>
      <c r="H180" s="139"/>
      <c r="I180" s="139"/>
      <c r="J180" s="163"/>
      <c r="K180" s="163"/>
      <c r="L180" s="202"/>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42"/>
      <c r="B181" s="437" t="s">
        <v>69</v>
      </c>
      <c r="C181" s="438"/>
      <c r="D181" s="438"/>
      <c r="E181" s="438"/>
      <c r="F181" s="438"/>
      <c r="G181" s="438"/>
      <c r="H181" s="438"/>
      <c r="I181" s="652"/>
      <c r="J181" s="157"/>
      <c r="K181" s="163"/>
      <c r="L181" s="202"/>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46"/>
      <c r="B182" s="150"/>
      <c r="C182" s="150"/>
      <c r="D182" s="150"/>
      <c r="E182" s="150"/>
      <c r="F182" s="150"/>
      <c r="G182" s="150"/>
      <c r="H182" s="150"/>
      <c r="I182" s="150"/>
      <c r="J182" s="163"/>
      <c r="K182" s="163"/>
      <c r="L182" s="239"/>
      <c r="M182" s="143"/>
      <c r="N182" s="143"/>
      <c r="O182" s="143"/>
      <c r="P182" s="143"/>
      <c r="Q182" s="143"/>
      <c r="R182" s="144"/>
      <c r="S182" s="144"/>
      <c r="T182" s="144"/>
      <c r="U182" s="144"/>
      <c r="V182" s="144"/>
      <c r="W182" s="144"/>
      <c r="X182" s="144"/>
      <c r="Y182" s="144"/>
      <c r="Z182" s="144"/>
      <c r="AA182" s="144"/>
    </row>
    <row r="183" spans="1:27" s="145" customFormat="1" ht="15" customHeight="1" thickTop="1" thickBot="1" x14ac:dyDescent="0.3">
      <c r="A183" s="179"/>
      <c r="B183" s="439"/>
      <c r="C183" s="440"/>
      <c r="D183" s="440"/>
      <c r="E183" s="440"/>
      <c r="F183" s="440"/>
      <c r="G183" s="440"/>
      <c r="H183" s="440"/>
      <c r="I183" s="441"/>
      <c r="J183" s="157"/>
      <c r="K183" s="189"/>
      <c r="L183" s="239"/>
      <c r="M183" s="143"/>
      <c r="N183" s="143"/>
      <c r="O183" s="143"/>
      <c r="P183" s="143"/>
      <c r="Q183" s="143"/>
      <c r="R183" s="144"/>
      <c r="S183" s="144"/>
      <c r="T183" s="144"/>
      <c r="U183" s="144"/>
      <c r="V183" s="144"/>
      <c r="W183" s="144"/>
      <c r="X183" s="144"/>
      <c r="Y183" s="144"/>
      <c r="Z183" s="144"/>
      <c r="AA183" s="144"/>
    </row>
    <row r="184" spans="1:27" ht="25.05" customHeight="1" thickTop="1" thickBot="1" x14ac:dyDescent="0.25">
      <c r="A184" s="179"/>
      <c r="B184" s="669"/>
      <c r="C184" s="670"/>
      <c r="D184" s="670"/>
      <c r="E184" s="670"/>
      <c r="F184" s="670"/>
      <c r="G184" s="670"/>
      <c r="H184" s="670"/>
      <c r="I184" s="671"/>
      <c r="J184" s="163"/>
      <c r="K184" s="189"/>
      <c r="L184" s="239"/>
      <c r="M184" s="25"/>
      <c r="N184" s="25"/>
      <c r="O184" s="25"/>
      <c r="P184" s="25"/>
      <c r="Q184" s="25"/>
      <c r="R184" s="63"/>
      <c r="S184" s="63"/>
      <c r="T184" s="63"/>
      <c r="U184" s="63"/>
      <c r="V184" s="63"/>
      <c r="W184" s="63"/>
      <c r="X184" s="63"/>
      <c r="Y184" s="63"/>
      <c r="Z184" s="63"/>
      <c r="AA184" s="63"/>
    </row>
    <row r="185" spans="1:27" ht="25.05" customHeight="1" thickTop="1" thickBot="1" x14ac:dyDescent="0.25">
      <c r="A185" s="179"/>
      <c r="B185" s="669"/>
      <c r="C185" s="670"/>
      <c r="D185" s="670"/>
      <c r="E185" s="670"/>
      <c r="F185" s="670"/>
      <c r="G185" s="670"/>
      <c r="H185" s="670"/>
      <c r="I185" s="671"/>
      <c r="J185" s="163"/>
      <c r="K185" s="189"/>
      <c r="M185" s="25"/>
      <c r="N185" s="25"/>
      <c r="O185" s="25"/>
      <c r="P185" s="25"/>
      <c r="Q185" s="25"/>
      <c r="R185" s="63"/>
      <c r="S185" s="63"/>
      <c r="T185" s="63"/>
      <c r="U185" s="63"/>
      <c r="V185" s="63"/>
      <c r="W185" s="63"/>
      <c r="X185" s="63"/>
      <c r="Y185" s="63"/>
      <c r="Z185" s="63"/>
      <c r="AA185" s="63"/>
    </row>
    <row r="186" spans="1:27" ht="25.05" customHeight="1" thickTop="1" thickBot="1" x14ac:dyDescent="0.25">
      <c r="A186" s="179"/>
      <c r="B186" s="669"/>
      <c r="C186" s="670"/>
      <c r="D186" s="670"/>
      <c r="E186" s="670"/>
      <c r="F186" s="670"/>
      <c r="G186" s="670"/>
      <c r="H186" s="670"/>
      <c r="I186" s="671"/>
      <c r="J186" s="163"/>
      <c r="K186" s="192"/>
      <c r="M186" s="25"/>
      <c r="N186" s="25"/>
      <c r="O186" s="25"/>
      <c r="P186" s="25"/>
      <c r="Q186" s="25"/>
      <c r="R186" s="63"/>
      <c r="S186" s="63"/>
      <c r="T186" s="63"/>
      <c r="U186" s="63"/>
      <c r="V186" s="63"/>
      <c r="W186" s="63"/>
      <c r="X186" s="63"/>
      <c r="Y186" s="63"/>
      <c r="Z186" s="63"/>
      <c r="AA186" s="63"/>
    </row>
    <row r="187" spans="1:27" ht="13.2" thickTop="1" thickBot="1" x14ac:dyDescent="0.25">
      <c r="A187" s="179"/>
      <c r="B187" s="669"/>
      <c r="C187" s="670"/>
      <c r="D187" s="670"/>
      <c r="E187" s="670"/>
      <c r="F187" s="670"/>
      <c r="G187" s="670"/>
      <c r="H187" s="670"/>
      <c r="I187" s="671"/>
      <c r="J187" s="163"/>
      <c r="K187" s="192"/>
      <c r="M187" s="63"/>
      <c r="N187" s="63"/>
      <c r="O187" s="63"/>
      <c r="P187" s="63"/>
      <c r="Q187" s="63"/>
      <c r="R187" s="63"/>
      <c r="S187" s="63"/>
      <c r="T187" s="63"/>
      <c r="U187" s="63"/>
      <c r="V187" s="63"/>
      <c r="W187" s="63"/>
      <c r="X187" s="63"/>
      <c r="Y187" s="63"/>
      <c r="Z187" s="63"/>
      <c r="AA187" s="63"/>
    </row>
    <row r="188" spans="1:27" ht="13.2" thickTop="1" thickBot="1" x14ac:dyDescent="0.25">
      <c r="A188" s="179"/>
      <c r="B188" s="669"/>
      <c r="C188" s="670"/>
      <c r="D188" s="670"/>
      <c r="E188" s="670"/>
      <c r="F188" s="670"/>
      <c r="G188" s="670"/>
      <c r="H188" s="670"/>
      <c r="I188" s="671"/>
      <c r="J188" s="163"/>
      <c r="K188" s="192"/>
      <c r="M188" s="63"/>
      <c r="N188" s="63"/>
      <c r="O188" s="63"/>
      <c r="P188" s="63"/>
      <c r="Q188" s="63"/>
      <c r="R188" s="63"/>
      <c r="S188" s="63"/>
      <c r="T188" s="63"/>
      <c r="U188" s="63"/>
      <c r="V188" s="63"/>
      <c r="W188" s="63"/>
      <c r="X188" s="63"/>
      <c r="Y188" s="63"/>
      <c r="Z188" s="63"/>
      <c r="AA188" s="63"/>
    </row>
    <row r="189" spans="1:27" ht="13.2" thickTop="1" thickBot="1" x14ac:dyDescent="0.25">
      <c r="A189" s="179"/>
      <c r="B189" s="672"/>
      <c r="C189" s="673"/>
      <c r="D189" s="673"/>
      <c r="E189" s="673"/>
      <c r="F189" s="673"/>
      <c r="G189" s="673"/>
      <c r="H189" s="673"/>
      <c r="I189" s="674"/>
      <c r="J189" s="163"/>
      <c r="K189" s="192"/>
      <c r="M189" s="63"/>
      <c r="N189" s="63"/>
      <c r="O189" s="63"/>
      <c r="P189" s="63"/>
      <c r="Q189" s="63"/>
      <c r="R189" s="63"/>
      <c r="S189" s="63"/>
      <c r="T189" s="63"/>
      <c r="U189" s="63"/>
      <c r="V189" s="63"/>
      <c r="W189" s="63"/>
      <c r="X189" s="63"/>
      <c r="Y189" s="63"/>
      <c r="Z189" s="63"/>
      <c r="AA189" s="63"/>
    </row>
    <row r="190" spans="1:27" ht="13.2" thickTop="1" thickBot="1" x14ac:dyDescent="0.25">
      <c r="A190" s="188"/>
      <c r="B190" s="628" t="s">
        <v>70</v>
      </c>
      <c r="C190" s="629"/>
      <c r="D190" s="629"/>
      <c r="E190" s="629"/>
      <c r="F190" s="629"/>
      <c r="G190" s="629"/>
      <c r="H190" s="629"/>
      <c r="I190" s="629"/>
      <c r="J190" s="163"/>
      <c r="K190" s="192"/>
      <c r="M190" s="63"/>
      <c r="N190" s="63"/>
      <c r="O190" s="63"/>
      <c r="P190" s="63"/>
      <c r="Q190" s="63"/>
      <c r="R190" s="63"/>
      <c r="S190" s="63"/>
      <c r="T190" s="63"/>
      <c r="U190" s="63"/>
      <c r="V190" s="63"/>
      <c r="W190" s="63"/>
      <c r="X190" s="63"/>
      <c r="Y190" s="63"/>
      <c r="Z190" s="63"/>
      <c r="AA190" s="63"/>
    </row>
    <row r="191" spans="1:27" ht="25.05" customHeight="1" thickTop="1" thickBot="1" x14ac:dyDescent="0.25">
      <c r="A191" s="188"/>
      <c r="B191" s="630"/>
      <c r="C191" s="631"/>
      <c r="D191" s="631"/>
      <c r="E191" s="631"/>
      <c r="F191" s="631"/>
      <c r="G191" s="631"/>
      <c r="H191" s="631"/>
      <c r="I191" s="631"/>
      <c r="J191" s="189"/>
      <c r="K191" s="192"/>
      <c r="M191" s="63"/>
      <c r="N191" s="63"/>
      <c r="O191" s="63"/>
      <c r="P191" s="63"/>
      <c r="Q191" s="63"/>
      <c r="R191" s="63"/>
      <c r="S191" s="63"/>
      <c r="T191" s="63"/>
      <c r="U191" s="63"/>
      <c r="V191" s="63"/>
      <c r="W191" s="63"/>
      <c r="X191" s="63"/>
      <c r="Y191" s="63"/>
      <c r="Z191" s="63"/>
      <c r="AA191" s="63"/>
    </row>
    <row r="192" spans="1:27" ht="25.05" customHeight="1" thickTop="1" thickBot="1" x14ac:dyDescent="0.25">
      <c r="A192" s="191"/>
      <c r="B192" s="630"/>
      <c r="C192" s="629"/>
      <c r="D192" s="629"/>
      <c r="E192" s="629"/>
      <c r="F192" s="629"/>
      <c r="G192" s="629"/>
      <c r="H192" s="629"/>
      <c r="I192" s="629"/>
      <c r="J192" s="189"/>
      <c r="K192" s="192"/>
      <c r="M192" s="63"/>
      <c r="N192" s="63"/>
      <c r="O192" s="63"/>
      <c r="P192" s="63"/>
      <c r="Q192" s="63"/>
      <c r="R192" s="63"/>
      <c r="S192" s="63"/>
      <c r="T192" s="63"/>
      <c r="U192" s="63"/>
      <c r="V192" s="63"/>
      <c r="W192" s="63"/>
      <c r="X192" s="63"/>
      <c r="Y192" s="63"/>
      <c r="Z192" s="63"/>
      <c r="AA192" s="63"/>
    </row>
    <row r="193" spans="1:27" ht="25.05" customHeight="1" thickTop="1" thickBot="1" x14ac:dyDescent="0.25">
      <c r="A193" s="142"/>
      <c r="B193" s="437" t="s">
        <v>156</v>
      </c>
      <c r="C193" s="438"/>
      <c r="D193" s="438"/>
      <c r="E193" s="438"/>
      <c r="F193" s="438"/>
      <c r="G193" s="438"/>
      <c r="H193" s="438"/>
      <c r="I193" s="652"/>
      <c r="J193" s="189"/>
      <c r="K193" s="192"/>
      <c r="M193" s="63"/>
      <c r="N193" s="63"/>
      <c r="O193" s="63"/>
      <c r="P193" s="63"/>
      <c r="Q193" s="63"/>
      <c r="R193" s="63"/>
      <c r="S193" s="63"/>
      <c r="T193" s="63"/>
      <c r="U193" s="63"/>
      <c r="V193" s="63"/>
      <c r="W193" s="63"/>
      <c r="X193" s="63"/>
      <c r="Y193" s="63"/>
      <c r="Z193" s="63"/>
      <c r="AA193" s="63"/>
    </row>
    <row r="194" spans="1:27" ht="12" customHeight="1" thickTop="1" thickBot="1" x14ac:dyDescent="0.25">
      <c r="A194" s="152"/>
      <c r="B194" s="152"/>
      <c r="C194" s="159"/>
      <c r="D194" s="159"/>
      <c r="E194" s="306"/>
      <c r="F194" s="152"/>
      <c r="G194" s="152"/>
      <c r="H194" s="152"/>
      <c r="I194" s="152"/>
      <c r="J194" s="163"/>
      <c r="K194" s="192"/>
      <c r="M194" s="63"/>
      <c r="N194" s="63"/>
      <c r="O194" s="63"/>
      <c r="P194" s="63"/>
      <c r="Q194" s="63"/>
      <c r="R194" s="63"/>
      <c r="S194" s="63"/>
      <c r="T194" s="63"/>
      <c r="U194" s="63"/>
      <c r="V194" s="63"/>
      <c r="W194" s="63"/>
      <c r="X194" s="63"/>
      <c r="Y194" s="63"/>
      <c r="Z194" s="63"/>
      <c r="AA194" s="63"/>
    </row>
    <row r="195" spans="1:27" ht="13.2" thickTop="1" thickBot="1" x14ac:dyDescent="0.25">
      <c r="A195" s="152"/>
      <c r="B195" s="307"/>
      <c r="C195" s="458" t="s">
        <v>123</v>
      </c>
      <c r="D195" s="460"/>
      <c r="E195" s="308"/>
      <c r="F195" s="653" t="s">
        <v>146</v>
      </c>
      <c r="G195" s="654"/>
      <c r="H195" s="654"/>
      <c r="I195" s="655"/>
      <c r="J195" s="152"/>
      <c r="K195" s="192"/>
      <c r="M195" s="63"/>
      <c r="N195" s="63"/>
      <c r="O195" s="63"/>
      <c r="P195" s="63"/>
      <c r="Q195" s="63"/>
      <c r="R195" s="63"/>
      <c r="S195" s="63"/>
      <c r="T195" s="63"/>
      <c r="U195" s="63"/>
      <c r="V195" s="63"/>
      <c r="W195" s="63"/>
      <c r="X195" s="63"/>
      <c r="Y195" s="63"/>
      <c r="Z195" s="63"/>
      <c r="AA195" s="63"/>
    </row>
    <row r="196" spans="1:27" ht="13.5" customHeight="1" thickTop="1" thickBot="1" x14ac:dyDescent="0.25">
      <c r="A196" s="152"/>
      <c r="B196" s="307"/>
      <c r="C196" s="309" t="s">
        <v>3</v>
      </c>
      <c r="D196" s="310" t="s">
        <v>2</v>
      </c>
      <c r="E196" s="308"/>
      <c r="F196" s="656" t="s">
        <v>3</v>
      </c>
      <c r="G196" s="657"/>
      <c r="H196" s="658" t="s">
        <v>2</v>
      </c>
      <c r="I196" s="659"/>
      <c r="J196" s="152"/>
      <c r="K196" s="192"/>
      <c r="M196" s="63"/>
      <c r="N196" s="63"/>
      <c r="O196" s="63"/>
      <c r="P196" s="63"/>
      <c r="Q196" s="63"/>
      <c r="R196" s="63"/>
      <c r="S196" s="63"/>
      <c r="T196" s="63"/>
      <c r="U196" s="63"/>
      <c r="V196" s="63"/>
      <c r="W196" s="63"/>
      <c r="X196" s="63"/>
      <c r="Y196" s="63"/>
      <c r="Z196" s="63"/>
      <c r="AA196" s="63"/>
    </row>
    <row r="197" spans="1:27" ht="13.2" thickTop="1" thickBot="1" x14ac:dyDescent="0.25">
      <c r="A197" s="152"/>
      <c r="B197" s="311"/>
      <c r="C197" s="316" t="str">
        <f>IF(D$24="","",$D$24)</f>
        <v/>
      </c>
      <c r="D197" s="317" t="str">
        <f>IF(D$23="","",$D$23)</f>
        <v/>
      </c>
      <c r="E197" s="308"/>
      <c r="F197" s="660" t="str">
        <f>IF(D$16="","",D$16)</f>
        <v/>
      </c>
      <c r="G197" s="661"/>
      <c r="H197" s="662" t="str">
        <f>IF(D$15="","",D$15)</f>
        <v/>
      </c>
      <c r="I197" s="663"/>
      <c r="J197" s="152"/>
      <c r="K197" s="192"/>
      <c r="M197" s="63"/>
      <c r="N197" s="63"/>
      <c r="O197" s="63"/>
      <c r="P197" s="63"/>
      <c r="Q197" s="63"/>
      <c r="R197" s="63"/>
      <c r="S197" s="63"/>
      <c r="T197" s="63"/>
      <c r="U197" s="63"/>
      <c r="V197" s="63"/>
      <c r="W197" s="63"/>
      <c r="X197" s="63"/>
      <c r="Y197" s="63"/>
      <c r="Z197" s="63"/>
      <c r="AA197" s="63"/>
    </row>
    <row r="198" spans="1:27" ht="21" customHeight="1" thickTop="1" thickBot="1" x14ac:dyDescent="0.25">
      <c r="A198" s="152"/>
      <c r="B198" s="152"/>
      <c r="C198" s="318"/>
      <c r="D198" s="141"/>
      <c r="E198" s="313"/>
      <c r="F198" s="461" t="s">
        <v>34</v>
      </c>
      <c r="G198" s="462"/>
      <c r="H198" s="462"/>
      <c r="I198" s="465"/>
      <c r="J198" s="312"/>
      <c r="K198" s="192"/>
      <c r="M198" s="63"/>
      <c r="N198" s="63"/>
      <c r="O198" s="63"/>
      <c r="P198" s="63"/>
      <c r="Q198" s="63"/>
      <c r="R198" s="63"/>
      <c r="S198" s="63"/>
      <c r="T198" s="63"/>
      <c r="U198" s="63"/>
      <c r="V198" s="63"/>
      <c r="W198" s="63"/>
      <c r="X198" s="63"/>
      <c r="Y198" s="63"/>
      <c r="Z198" s="63"/>
      <c r="AA198" s="63"/>
    </row>
    <row r="199" spans="1:27" ht="13.2" thickTop="1" thickBot="1" x14ac:dyDescent="0.25">
      <c r="A199" s="152"/>
      <c r="B199" s="307"/>
      <c r="C199" s="458" t="s">
        <v>33</v>
      </c>
      <c r="D199" s="460"/>
      <c r="E199" s="314"/>
      <c r="F199" s="470" t="str">
        <f>IF(D$17="","",D$17)</f>
        <v/>
      </c>
      <c r="G199" s="471"/>
      <c r="H199" s="471"/>
      <c r="I199" s="473"/>
      <c r="J199" s="312"/>
      <c r="K199" s="192"/>
      <c r="M199" s="63"/>
      <c r="N199" s="63"/>
      <c r="O199" s="63"/>
      <c r="P199" s="63"/>
      <c r="Q199" s="63"/>
      <c r="R199" s="63"/>
      <c r="S199" s="63"/>
      <c r="T199" s="63"/>
      <c r="U199" s="63"/>
      <c r="V199" s="63"/>
      <c r="W199" s="63"/>
      <c r="X199" s="63"/>
      <c r="Y199" s="63"/>
      <c r="Z199" s="63"/>
      <c r="AA199" s="63"/>
    </row>
    <row r="200" spans="1:27" ht="13.2" thickTop="1" thickBot="1" x14ac:dyDescent="0.3">
      <c r="A200" s="152"/>
      <c r="B200" s="307"/>
      <c r="C200" s="650"/>
      <c r="D200" s="651"/>
      <c r="E200" s="314"/>
      <c r="F200" s="141"/>
      <c r="G200" s="141"/>
      <c r="H200" s="141"/>
      <c r="I200" s="141"/>
      <c r="J200" s="312"/>
      <c r="K200" s="192"/>
      <c r="M200" s="63"/>
      <c r="N200" s="63"/>
      <c r="O200" s="63"/>
      <c r="P200" s="63"/>
      <c r="Q200" s="63"/>
      <c r="R200" s="63"/>
      <c r="S200" s="63"/>
      <c r="T200" s="63"/>
      <c r="U200" s="63"/>
      <c r="V200" s="63"/>
      <c r="W200" s="63"/>
      <c r="X200" s="63"/>
      <c r="Y200" s="63"/>
      <c r="Z200" s="63"/>
      <c r="AA200" s="63"/>
    </row>
    <row r="201" spans="1:27" ht="13.2" thickTop="1" thickBot="1" x14ac:dyDescent="0.3">
      <c r="A201" s="152"/>
      <c r="B201" s="307"/>
      <c r="C201" s="664"/>
      <c r="D201" s="665"/>
      <c r="E201" s="314"/>
      <c r="F201" s="666" t="s">
        <v>145</v>
      </c>
      <c r="G201" s="666"/>
      <c r="H201" s="666"/>
      <c r="I201" s="666"/>
      <c r="J201" s="312"/>
      <c r="K201" s="192"/>
      <c r="M201" s="63"/>
      <c r="N201" s="63"/>
      <c r="O201" s="63"/>
      <c r="P201" s="63"/>
      <c r="Q201" s="63"/>
      <c r="R201" s="63"/>
      <c r="S201" s="63"/>
      <c r="T201" s="63"/>
      <c r="U201" s="63"/>
      <c r="V201" s="63"/>
      <c r="W201" s="63"/>
      <c r="X201" s="63"/>
      <c r="Y201" s="63"/>
      <c r="Z201" s="63"/>
      <c r="AA201" s="63"/>
    </row>
    <row r="202" spans="1:27" ht="13.5" customHeight="1" thickTop="1" thickBot="1" x14ac:dyDescent="0.3">
      <c r="A202" s="152"/>
      <c r="B202" s="307"/>
      <c r="C202" s="664"/>
      <c r="D202" s="665"/>
      <c r="E202" s="308"/>
      <c r="F202" s="482"/>
      <c r="G202" s="483"/>
      <c r="H202" s="483"/>
      <c r="I202" s="484"/>
      <c r="J202" s="152"/>
      <c r="K202" s="192"/>
      <c r="M202" s="63"/>
      <c r="N202" s="63"/>
      <c r="O202" s="63"/>
      <c r="P202" s="63"/>
      <c r="Q202" s="63"/>
      <c r="R202" s="63"/>
      <c r="S202" s="63"/>
      <c r="T202" s="63"/>
      <c r="U202" s="63"/>
      <c r="V202" s="63"/>
      <c r="W202" s="63"/>
      <c r="X202" s="63"/>
      <c r="Y202" s="63"/>
      <c r="Z202" s="63"/>
      <c r="AA202" s="63"/>
    </row>
    <row r="203" spans="1:27" ht="13.2" thickTop="1" thickBot="1" x14ac:dyDescent="0.3">
      <c r="A203" s="152"/>
      <c r="B203" s="307"/>
      <c r="C203" s="664"/>
      <c r="D203" s="665"/>
      <c r="E203" s="308"/>
      <c r="F203" s="485"/>
      <c r="G203" s="486"/>
      <c r="H203" s="486"/>
      <c r="I203" s="487"/>
      <c r="J203" s="152"/>
      <c r="K203" s="192"/>
      <c r="M203" s="63"/>
      <c r="N203" s="63"/>
      <c r="O203" s="63"/>
      <c r="P203" s="63"/>
      <c r="Q203" s="63"/>
      <c r="R203" s="63"/>
      <c r="S203" s="63"/>
      <c r="T203" s="63"/>
      <c r="U203" s="63"/>
      <c r="V203" s="63"/>
      <c r="W203" s="63"/>
      <c r="X203" s="63"/>
      <c r="Y203" s="63"/>
      <c r="Z203" s="63"/>
      <c r="AA203" s="63"/>
    </row>
    <row r="204" spans="1:27" ht="13.2" thickTop="1" thickBot="1" x14ac:dyDescent="0.3">
      <c r="A204" s="152"/>
      <c r="B204" s="307"/>
      <c r="C204" s="664"/>
      <c r="D204" s="665"/>
      <c r="E204" s="308"/>
      <c r="F204" s="485"/>
      <c r="G204" s="486"/>
      <c r="H204" s="486"/>
      <c r="I204" s="487"/>
      <c r="J204" s="152"/>
      <c r="K204" s="192"/>
      <c r="M204" s="63"/>
      <c r="N204" s="63"/>
      <c r="O204" s="63"/>
      <c r="P204" s="63"/>
      <c r="Q204" s="63"/>
      <c r="R204" s="63"/>
      <c r="S204" s="63"/>
      <c r="T204" s="63"/>
      <c r="U204" s="63"/>
      <c r="V204" s="63"/>
      <c r="W204" s="63"/>
      <c r="X204" s="63"/>
      <c r="Y204" s="63"/>
      <c r="Z204" s="63"/>
      <c r="AA204" s="63"/>
    </row>
    <row r="205" spans="1:27" ht="13.2" thickTop="1" thickBot="1" x14ac:dyDescent="0.3">
      <c r="A205" s="152"/>
      <c r="B205" s="307"/>
      <c r="C205" s="664"/>
      <c r="D205" s="665"/>
      <c r="E205" s="308"/>
      <c r="F205" s="485"/>
      <c r="G205" s="486"/>
      <c r="H205" s="486"/>
      <c r="I205" s="487"/>
      <c r="J205" s="152"/>
      <c r="K205" s="192"/>
      <c r="M205" s="63"/>
      <c r="N205" s="63"/>
      <c r="O205" s="63"/>
      <c r="P205" s="63"/>
      <c r="Q205" s="63"/>
      <c r="R205" s="63"/>
      <c r="S205" s="63"/>
      <c r="T205" s="63"/>
      <c r="U205" s="63"/>
      <c r="V205" s="63"/>
      <c r="W205" s="63"/>
      <c r="X205" s="63"/>
      <c r="Y205" s="63"/>
      <c r="Z205" s="63"/>
      <c r="AA205" s="63"/>
    </row>
    <row r="206" spans="1:27" ht="13.2" thickTop="1" thickBot="1" x14ac:dyDescent="0.3">
      <c r="A206" s="152"/>
      <c r="B206" s="307"/>
      <c r="C206" s="664"/>
      <c r="D206" s="665"/>
      <c r="E206" s="308"/>
      <c r="F206" s="485"/>
      <c r="G206" s="486"/>
      <c r="H206" s="486"/>
      <c r="I206" s="487"/>
      <c r="J206" s="152"/>
      <c r="K206" s="192"/>
      <c r="M206" s="63"/>
      <c r="N206" s="63"/>
      <c r="O206" s="63"/>
      <c r="P206" s="63"/>
      <c r="Q206" s="63"/>
      <c r="R206" s="63"/>
      <c r="S206" s="63"/>
      <c r="T206" s="63"/>
      <c r="U206" s="63"/>
      <c r="V206" s="63"/>
      <c r="W206" s="63"/>
      <c r="X206" s="63"/>
      <c r="Y206" s="63"/>
      <c r="Z206" s="63"/>
      <c r="AA206" s="63"/>
    </row>
    <row r="207" spans="1:27" ht="13.2" thickTop="1" thickBot="1" x14ac:dyDescent="0.3">
      <c r="A207" s="159"/>
      <c r="B207" s="307"/>
      <c r="C207" s="667"/>
      <c r="D207" s="668"/>
      <c r="E207" s="308"/>
      <c r="F207" s="488"/>
      <c r="G207" s="489"/>
      <c r="H207" s="489"/>
      <c r="I207" s="490"/>
      <c r="J207" s="152"/>
      <c r="K207" s="192"/>
      <c r="M207" s="63"/>
      <c r="N207" s="63"/>
      <c r="O207" s="63"/>
      <c r="P207" s="63"/>
      <c r="Q207" s="63"/>
      <c r="R207" s="63"/>
      <c r="S207" s="63"/>
      <c r="T207" s="63"/>
      <c r="U207" s="63"/>
      <c r="V207" s="63"/>
      <c r="W207" s="63"/>
      <c r="X207" s="63"/>
      <c r="Y207" s="63"/>
      <c r="Z207" s="63"/>
      <c r="AA207" s="63"/>
    </row>
    <row r="208" spans="1:27" ht="13.2" thickTop="1" thickBot="1" x14ac:dyDescent="0.25">
      <c r="A208" s="165"/>
      <c r="B208" s="165"/>
      <c r="C208" s="165"/>
      <c r="D208" s="165"/>
      <c r="E208" s="165"/>
      <c r="F208" s="165"/>
      <c r="G208" s="165"/>
      <c r="H208" s="165"/>
      <c r="I208" s="165"/>
      <c r="J208" s="152"/>
      <c r="K208" s="192"/>
      <c r="M208" s="63"/>
      <c r="N208" s="63"/>
      <c r="O208" s="63"/>
      <c r="P208" s="63"/>
      <c r="Q208" s="63"/>
      <c r="R208" s="63"/>
      <c r="S208" s="63"/>
      <c r="T208" s="63"/>
      <c r="U208" s="63"/>
      <c r="V208" s="63"/>
      <c r="W208" s="63"/>
      <c r="X208" s="63"/>
      <c r="Y208" s="63"/>
      <c r="Z208" s="63"/>
      <c r="AA208" s="63"/>
    </row>
    <row r="209" spans="1:27" ht="12.6" hidden="1" thickTop="1" x14ac:dyDescent="0.2">
      <c r="A209" s="63"/>
      <c r="B209" s="63"/>
      <c r="C209" s="63"/>
      <c r="D209" s="63"/>
      <c r="E209" s="63"/>
      <c r="F209" s="63"/>
      <c r="G209" s="63"/>
      <c r="H209" s="63"/>
      <c r="I209" s="63"/>
      <c r="J209" s="165"/>
      <c r="K209" s="192"/>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2"/>
      <c r="K1015" s="192"/>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2"/>
      <c r="K1016" s="192"/>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2"/>
      <c r="K1017" s="192"/>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2"/>
      <c r="K1018" s="192"/>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2"/>
      <c r="K1019" s="192"/>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2"/>
      <c r="K1020" s="192"/>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2"/>
      <c r="K1021" s="192"/>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2"/>
      <c r="K1022" s="192"/>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2"/>
      <c r="K1023" s="192"/>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2"/>
      <c r="K1024" s="192"/>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2"/>
      <c r="K1025" s="192"/>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2"/>
      <c r="K1026" s="192"/>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2"/>
      <c r="K1027" s="192"/>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2"/>
      <c r="K1028" s="192"/>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2"/>
      <c r="K1029" s="192"/>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2"/>
      <c r="K1030" s="192"/>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2"/>
      <c r="K1031" s="192"/>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2"/>
      <c r="K1032" s="192"/>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2"/>
      <c r="K1033" s="192"/>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2"/>
      <c r="K1034" s="192"/>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2"/>
      <c r="K1035" s="192"/>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2"/>
      <c r="K1036" s="192"/>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2"/>
      <c r="K1037" s="192"/>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2"/>
      <c r="K1038" s="192"/>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2"/>
      <c r="K1039" s="192"/>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2"/>
      <c r="K1040" s="192"/>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2"/>
      <c r="K1041" s="192"/>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2"/>
      <c r="K1042" s="192"/>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2"/>
      <c r="K1043" s="192"/>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2"/>
      <c r="K1044" s="192"/>
      <c r="M1044" s="63"/>
      <c r="N1044" s="63"/>
      <c r="O1044" s="63"/>
      <c r="P1044" s="63"/>
      <c r="Q1044" s="63"/>
      <c r="R1044" s="63"/>
      <c r="S1044" s="63"/>
      <c r="T1044" s="63"/>
      <c r="U1044" s="63"/>
      <c r="V1044" s="63"/>
      <c r="W1044" s="63"/>
      <c r="X1044" s="63"/>
      <c r="Y1044" s="63"/>
      <c r="Z1044" s="63"/>
      <c r="AA1044" s="63"/>
    </row>
    <row r="1045" spans="1:27" ht="10.8" hidden="1" thickTop="1" x14ac:dyDescent="0.2">
      <c r="A1045" s="63"/>
      <c r="B1045" s="63"/>
      <c r="C1045" s="63"/>
      <c r="D1045" s="63"/>
      <c r="E1045" s="63"/>
      <c r="F1045" s="63"/>
      <c r="G1045" s="63"/>
      <c r="H1045" s="63"/>
      <c r="I1045" s="63"/>
      <c r="J1045" s="192"/>
      <c r="K1045" s="192"/>
      <c r="M1045" s="63"/>
      <c r="N1045" s="63"/>
      <c r="O1045" s="63"/>
      <c r="P1045" s="63"/>
      <c r="Q1045" s="63"/>
      <c r="R1045" s="63"/>
      <c r="S1045" s="63"/>
      <c r="T1045" s="63"/>
      <c r="U1045" s="63"/>
      <c r="V1045" s="63"/>
      <c r="W1045" s="63"/>
      <c r="X1045" s="63"/>
      <c r="Y1045" s="63"/>
      <c r="Z1045" s="63"/>
      <c r="AA1045" s="63"/>
    </row>
    <row r="1046" spans="1:27" ht="10.8" hidden="1" thickTop="1" x14ac:dyDescent="0.2">
      <c r="A1046" s="63"/>
      <c r="B1046" s="63"/>
      <c r="C1046" s="63"/>
      <c r="D1046" s="63"/>
      <c r="E1046" s="63"/>
      <c r="F1046" s="63"/>
      <c r="G1046" s="63"/>
      <c r="H1046" s="63"/>
      <c r="I1046" s="63"/>
      <c r="J1046" s="192"/>
      <c r="K1046" s="192"/>
      <c r="M1046" s="63"/>
      <c r="N1046" s="63"/>
      <c r="O1046" s="63"/>
      <c r="P1046" s="63"/>
      <c r="Q1046" s="63"/>
      <c r="R1046" s="63"/>
      <c r="S1046" s="63"/>
      <c r="T1046" s="63"/>
      <c r="U1046" s="63"/>
      <c r="V1046" s="63"/>
      <c r="W1046" s="63"/>
      <c r="X1046" s="63"/>
      <c r="Y1046" s="63"/>
      <c r="Z1046" s="63"/>
      <c r="AA1046" s="63"/>
    </row>
    <row r="1047" spans="1:27" ht="10.8" hidden="1" thickTop="1" x14ac:dyDescent="0.2">
      <c r="A1047" s="63"/>
      <c r="B1047" s="63"/>
      <c r="C1047" s="63"/>
      <c r="D1047" s="63"/>
      <c r="E1047" s="63"/>
      <c r="F1047" s="63"/>
      <c r="G1047" s="63"/>
      <c r="H1047" s="63"/>
      <c r="I1047" s="63"/>
      <c r="J1047" s="192"/>
      <c r="K1047" s="192"/>
      <c r="M1047" s="63"/>
      <c r="N1047" s="63"/>
      <c r="O1047" s="63"/>
      <c r="P1047" s="63"/>
      <c r="Q1047" s="63"/>
      <c r="R1047" s="63"/>
      <c r="S1047" s="63"/>
      <c r="T1047" s="63"/>
      <c r="U1047" s="63"/>
      <c r="V1047" s="63"/>
      <c r="W1047" s="63"/>
      <c r="X1047" s="63"/>
      <c r="Y1047" s="63"/>
      <c r="Z1047" s="63"/>
      <c r="AA1047" s="63"/>
    </row>
    <row r="1048" spans="1:27" ht="10.8" hidden="1" thickTop="1" x14ac:dyDescent="0.2">
      <c r="A1048" s="63"/>
      <c r="B1048" s="63"/>
      <c r="C1048" s="63"/>
      <c r="D1048" s="63"/>
      <c r="E1048" s="63"/>
      <c r="F1048" s="63"/>
      <c r="G1048" s="63"/>
      <c r="H1048" s="63"/>
      <c r="I1048" s="63"/>
      <c r="J1048" s="192"/>
      <c r="K1048" s="192"/>
      <c r="M1048" s="63"/>
      <c r="N1048" s="63"/>
      <c r="O1048" s="63"/>
      <c r="P1048" s="63"/>
      <c r="Q1048" s="63"/>
      <c r="R1048" s="63"/>
      <c r="S1048" s="63"/>
      <c r="T1048" s="63"/>
      <c r="U1048" s="63"/>
      <c r="V1048" s="63"/>
      <c r="W1048" s="63"/>
      <c r="X1048" s="63"/>
      <c r="Y1048" s="63"/>
      <c r="Z1048" s="63"/>
      <c r="AA1048" s="63"/>
    </row>
    <row r="1049" spans="1:27" ht="10.8" hidden="1" thickTop="1" x14ac:dyDescent="0.2">
      <c r="A1049" s="63"/>
      <c r="B1049" s="63"/>
      <c r="C1049" s="63"/>
      <c r="D1049" s="63"/>
      <c r="E1049" s="63"/>
      <c r="F1049" s="63"/>
      <c r="G1049" s="63"/>
      <c r="H1049" s="63"/>
      <c r="I1049" s="63"/>
      <c r="J1049" s="192"/>
      <c r="K1049" s="192"/>
      <c r="M1049" s="63"/>
      <c r="N1049" s="63"/>
      <c r="O1049" s="63"/>
      <c r="P1049" s="63"/>
      <c r="Q1049" s="63"/>
      <c r="R1049" s="63"/>
      <c r="S1049" s="63"/>
      <c r="T1049" s="63"/>
      <c r="U1049" s="63"/>
      <c r="V1049" s="63"/>
      <c r="W1049" s="63"/>
      <c r="X1049" s="63"/>
      <c r="Y1049" s="63"/>
      <c r="Z1049" s="63"/>
      <c r="AA1049" s="63"/>
    </row>
    <row r="1050" spans="1:27" ht="10.8" hidden="1" thickTop="1" x14ac:dyDescent="0.2">
      <c r="A1050" s="63"/>
      <c r="B1050" s="63"/>
      <c r="C1050" s="63"/>
      <c r="D1050" s="63"/>
      <c r="E1050" s="63"/>
      <c r="F1050" s="63"/>
      <c r="G1050" s="63"/>
      <c r="H1050" s="63"/>
      <c r="I1050" s="63"/>
      <c r="J1050" s="192"/>
      <c r="M1050" s="63"/>
      <c r="N1050" s="63"/>
      <c r="O1050" s="63"/>
      <c r="P1050" s="63"/>
      <c r="Q1050" s="63"/>
      <c r="R1050" s="63"/>
      <c r="S1050" s="63"/>
      <c r="T1050" s="63"/>
      <c r="U1050" s="63"/>
      <c r="V1050" s="63"/>
      <c r="W1050" s="63"/>
      <c r="X1050" s="63"/>
      <c r="Y1050" s="63"/>
      <c r="Z1050" s="63"/>
      <c r="AA1050" s="63"/>
    </row>
    <row r="1051" spans="1:27" ht="17.25" hidden="1" customHeight="1" x14ac:dyDescent="0.2">
      <c r="A1051" s="63"/>
      <c r="B1051" s="63"/>
      <c r="C1051" s="63"/>
      <c r="D1051" s="63"/>
      <c r="E1051" s="63"/>
      <c r="F1051" s="63"/>
      <c r="G1051" s="63"/>
      <c r="H1051" s="63"/>
      <c r="I1051" s="63"/>
      <c r="J1051" s="192"/>
    </row>
    <row r="1052" spans="1:27" ht="17.25" hidden="1" customHeight="1" x14ac:dyDescent="0.2">
      <c r="A1052" s="63"/>
      <c r="B1052" s="63"/>
      <c r="C1052" s="63"/>
      <c r="D1052" s="63"/>
      <c r="E1052" s="63"/>
      <c r="F1052" s="63"/>
      <c r="G1052" s="63"/>
      <c r="H1052" s="63"/>
      <c r="I1052" s="63"/>
      <c r="J1052" s="192"/>
    </row>
    <row r="1053" spans="1:27" ht="17.25" hidden="1" customHeight="1" x14ac:dyDescent="0.2">
      <c r="A1053" s="63"/>
      <c r="B1053" s="63"/>
      <c r="C1053" s="63"/>
      <c r="D1053" s="63"/>
      <c r="E1053" s="63"/>
      <c r="F1053" s="63"/>
      <c r="G1053" s="63"/>
      <c r="H1053" s="63"/>
      <c r="I1053" s="63"/>
      <c r="J1053" s="192"/>
    </row>
    <row r="1054" spans="1:27" ht="17.25" hidden="1" customHeight="1" x14ac:dyDescent="0.2">
      <c r="A1054" s="63"/>
      <c r="B1054" s="63"/>
      <c r="C1054" s="63"/>
      <c r="D1054" s="63"/>
      <c r="E1054" s="63"/>
      <c r="F1054" s="63"/>
      <c r="G1054" s="63"/>
      <c r="H1054" s="63"/>
      <c r="I1054" s="63"/>
      <c r="J1054" s="192"/>
    </row>
    <row r="1055" spans="1:27" ht="17.25" hidden="1" customHeight="1" x14ac:dyDescent="0.2">
      <c r="A1055" s="63"/>
      <c r="B1055" s="63"/>
      <c r="C1055" s="63"/>
      <c r="D1055" s="63"/>
      <c r="E1055" s="63"/>
      <c r="F1055" s="63"/>
      <c r="G1055" s="63"/>
      <c r="H1055" s="63"/>
      <c r="I1055" s="63"/>
      <c r="J1055" s="192"/>
    </row>
    <row r="1056" spans="1:27" ht="17.25" hidden="1" customHeight="1" x14ac:dyDescent="0.2">
      <c r="A1056" s="63"/>
      <c r="B1056" s="63"/>
      <c r="C1056" s="63"/>
      <c r="D1056" s="63"/>
      <c r="E1056" s="63"/>
      <c r="F1056" s="63"/>
      <c r="G1056" s="63"/>
      <c r="H1056" s="63"/>
      <c r="I1056" s="63"/>
      <c r="J1056" s="192"/>
    </row>
    <row r="1057" spans="1:10" ht="17.25" hidden="1" customHeight="1" x14ac:dyDescent="0.2">
      <c r="A1057" s="63"/>
      <c r="B1057" s="63"/>
      <c r="C1057" s="63"/>
      <c r="D1057" s="63"/>
      <c r="E1057" s="63"/>
      <c r="F1057" s="63"/>
      <c r="G1057" s="63"/>
      <c r="H1057" s="63"/>
      <c r="I1057" s="63"/>
      <c r="J1057" s="192"/>
    </row>
    <row r="1058" spans="1:10" ht="17.25" hidden="1" customHeight="1" x14ac:dyDescent="0.2">
      <c r="A1058" s="63"/>
      <c r="B1058" s="63"/>
      <c r="C1058" s="63"/>
      <c r="D1058" s="63"/>
      <c r="E1058" s="63"/>
      <c r="F1058" s="63"/>
      <c r="G1058" s="63"/>
      <c r="H1058" s="63"/>
      <c r="I1058" s="63"/>
    </row>
    <row r="1059" spans="1:10" ht="0" hidden="1" customHeight="1" x14ac:dyDescent="0.2">
      <c r="A1059" s="63"/>
      <c r="B1059" s="63"/>
      <c r="C1059" s="63"/>
      <c r="D1059" s="63"/>
      <c r="E1059" s="63"/>
      <c r="F1059" s="63"/>
      <c r="G1059" s="63"/>
      <c r="H1059" s="63"/>
      <c r="I1059" s="63"/>
    </row>
    <row r="1060" spans="1:10" ht="0" hidden="1" customHeight="1" x14ac:dyDescent="0.2">
      <c r="A1060" s="63"/>
      <c r="B1060" s="63"/>
      <c r="C1060" s="63"/>
      <c r="D1060" s="63"/>
      <c r="E1060" s="63"/>
      <c r="F1060" s="63"/>
      <c r="G1060" s="63"/>
      <c r="H1060" s="63"/>
      <c r="I1060" s="63"/>
    </row>
    <row r="1061" spans="1:10" ht="0" hidden="1" customHeight="1" x14ac:dyDescent="0.2">
      <c r="A1061" s="63"/>
      <c r="B1061" s="63"/>
      <c r="C1061" s="63"/>
      <c r="D1061" s="63"/>
      <c r="E1061" s="63"/>
      <c r="F1061" s="63"/>
      <c r="G1061" s="63"/>
      <c r="H1061" s="63"/>
      <c r="I1061" s="63"/>
    </row>
    <row r="1062" spans="1:10" ht="0" hidden="1" customHeight="1" x14ac:dyDescent="0.2"/>
    <row r="1063" spans="1:10" ht="0" hidden="1" customHeight="1" x14ac:dyDescent="0.2"/>
    <row r="1064" spans="1:10" ht="0" hidden="1" customHeight="1" x14ac:dyDescent="0.2"/>
    <row r="1065" spans="1:10" ht="0" hidden="1" customHeight="1" x14ac:dyDescent="0.2"/>
  </sheetData>
  <sheetProtection algorithmName="SHA-512" hashValue="OcGGhZolXXKabCIfwsWEcFQbrlOeXWeI8Dy6Xz9Vm5URzD7Ix9Vp3V06dZN/5b3T9rIs2CKB+hW+R7eJ+oPqzA==" saltValue="uZ0z0ZM2SK6b5wQKR8SZVw==" spinCount="100000" sheet="1" objects="1" scenarios="1" selectLockedCells="1"/>
  <mergeCells count="201">
    <mergeCell ref="B132:F132"/>
    <mergeCell ref="B133:F133"/>
    <mergeCell ref="B93:F93"/>
    <mergeCell ref="B94:F94"/>
    <mergeCell ref="B111:F111"/>
    <mergeCell ref="B116:F116"/>
    <mergeCell ref="B117:F117"/>
    <mergeCell ref="B118:F118"/>
    <mergeCell ref="B128:F128"/>
    <mergeCell ref="B129:F129"/>
    <mergeCell ref="B130:F130"/>
    <mergeCell ref="B55:C55"/>
    <mergeCell ref="B56:C56"/>
    <mergeCell ref="B57:C57"/>
    <mergeCell ref="B58:C58"/>
    <mergeCell ref="B67:C67"/>
    <mergeCell ref="B68:C68"/>
    <mergeCell ref="B69:C69"/>
    <mergeCell ref="B70:C70"/>
    <mergeCell ref="B71:C71"/>
    <mergeCell ref="B61:C61"/>
    <mergeCell ref="B59:C59"/>
    <mergeCell ref="B60:C60"/>
    <mergeCell ref="C11:I11"/>
    <mergeCell ref="B33:D33"/>
    <mergeCell ref="B40:D40"/>
    <mergeCell ref="F3:G3"/>
    <mergeCell ref="H3:I3"/>
    <mergeCell ref="B5:I5"/>
    <mergeCell ref="D16:I16"/>
    <mergeCell ref="B12:I12"/>
    <mergeCell ref="D15:I15"/>
    <mergeCell ref="A1:E3"/>
    <mergeCell ref="F1:I1"/>
    <mergeCell ref="F2:G2"/>
    <mergeCell ref="H2:I2"/>
    <mergeCell ref="B29:I29"/>
    <mergeCell ref="B21:I21"/>
    <mergeCell ref="B23:C23"/>
    <mergeCell ref="D23:I23"/>
    <mergeCell ref="B24:C24"/>
    <mergeCell ref="D24:I24"/>
    <mergeCell ref="B25:C25"/>
    <mergeCell ref="D25:I25"/>
    <mergeCell ref="B26:C26"/>
    <mergeCell ref="D26:I26"/>
    <mergeCell ref="B34:D34"/>
    <mergeCell ref="B38:D38"/>
    <mergeCell ref="B39:D39"/>
    <mergeCell ref="B52:C52"/>
    <mergeCell ref="B53:C53"/>
    <mergeCell ref="B54:C54"/>
    <mergeCell ref="B42:D42"/>
    <mergeCell ref="B43:D43"/>
    <mergeCell ref="B44:D44"/>
    <mergeCell ref="B46:I46"/>
    <mergeCell ref="B47:C47"/>
    <mergeCell ref="B45:F45"/>
    <mergeCell ref="B48:I48"/>
    <mergeCell ref="B41:D41"/>
    <mergeCell ref="B49:C49"/>
    <mergeCell ref="B50:C50"/>
    <mergeCell ref="B51:C51"/>
    <mergeCell ref="B30:D30"/>
    <mergeCell ref="B31:D31"/>
    <mergeCell ref="D17:I17"/>
    <mergeCell ref="D18:I18"/>
    <mergeCell ref="B28:I28"/>
    <mergeCell ref="B32:D32"/>
    <mergeCell ref="B35:D35"/>
    <mergeCell ref="B36:D36"/>
    <mergeCell ref="B37:D37"/>
    <mergeCell ref="B72:C72"/>
    <mergeCell ref="B73:C73"/>
    <mergeCell ref="B74:C74"/>
    <mergeCell ref="B75:F75"/>
    <mergeCell ref="B76:F76"/>
    <mergeCell ref="B77:E77"/>
    <mergeCell ref="B123:F123"/>
    <mergeCell ref="B131:F131"/>
    <mergeCell ref="B138:F138"/>
    <mergeCell ref="B127:I127"/>
    <mergeCell ref="B100:F100"/>
    <mergeCell ref="B101:F101"/>
    <mergeCell ref="B102:F102"/>
    <mergeCell ref="B103:F103"/>
    <mergeCell ref="B114:F114"/>
    <mergeCell ref="B115:F115"/>
    <mergeCell ref="B134:F134"/>
    <mergeCell ref="B98:F98"/>
    <mergeCell ref="B80:I80"/>
    <mergeCell ref="B95:F95"/>
    <mergeCell ref="B81:F81"/>
    <mergeCell ref="B82:F82"/>
    <mergeCell ref="B83:F83"/>
    <mergeCell ref="B90:F90"/>
    <mergeCell ref="B84:F84"/>
    <mergeCell ref="B85:F85"/>
    <mergeCell ref="B86:F86"/>
    <mergeCell ref="B87:F87"/>
    <mergeCell ref="B88:F88"/>
    <mergeCell ref="B89:F89"/>
    <mergeCell ref="B96:I96"/>
    <mergeCell ref="B97:F97"/>
    <mergeCell ref="B143:F143"/>
    <mergeCell ref="B112:F112"/>
    <mergeCell ref="B113:F113"/>
    <mergeCell ref="B119:F119"/>
    <mergeCell ref="B120:F120"/>
    <mergeCell ref="B121:F121"/>
    <mergeCell ref="B122:F122"/>
    <mergeCell ref="B135:F135"/>
    <mergeCell ref="B136:F136"/>
    <mergeCell ref="B137:F137"/>
    <mergeCell ref="B139:F139"/>
    <mergeCell ref="B140:F140"/>
    <mergeCell ref="B141:F141"/>
    <mergeCell ref="B142:F142"/>
    <mergeCell ref="B91:F91"/>
    <mergeCell ref="B92:F92"/>
    <mergeCell ref="C195:D195"/>
    <mergeCell ref="F195:I195"/>
    <mergeCell ref="B183:I189"/>
    <mergeCell ref="B155:F155"/>
    <mergeCell ref="B156:F156"/>
    <mergeCell ref="B157:F157"/>
    <mergeCell ref="B193:I193"/>
    <mergeCell ref="B158:F158"/>
    <mergeCell ref="B166:F166"/>
    <mergeCell ref="B170:C170"/>
    <mergeCell ref="D170:G170"/>
    <mergeCell ref="D171:G171"/>
    <mergeCell ref="D172:G172"/>
    <mergeCell ref="B160:I160"/>
    <mergeCell ref="B161:I161"/>
    <mergeCell ref="B163:F163"/>
    <mergeCell ref="B164:D164"/>
    <mergeCell ref="B165:D165"/>
    <mergeCell ref="B144:I144"/>
    <mergeCell ref="B145:F145"/>
    <mergeCell ref="B146:F146"/>
    <mergeCell ref="B147:F147"/>
    <mergeCell ref="B148:F148"/>
    <mergeCell ref="B168:I168"/>
    <mergeCell ref="B190:I192"/>
    <mergeCell ref="D173:G173"/>
    <mergeCell ref="D174:G174"/>
    <mergeCell ref="D175:G175"/>
    <mergeCell ref="D176:G176"/>
    <mergeCell ref="D177:G177"/>
    <mergeCell ref="D178:G178"/>
    <mergeCell ref="B179:G179"/>
    <mergeCell ref="B181:I181"/>
    <mergeCell ref="B153:F153"/>
    <mergeCell ref="B154:F154"/>
    <mergeCell ref="B162:F162"/>
    <mergeCell ref="B150:F150"/>
    <mergeCell ref="B151:F151"/>
    <mergeCell ref="B152:F152"/>
    <mergeCell ref="B149:F149"/>
    <mergeCell ref="D7:I7"/>
    <mergeCell ref="D8:I8"/>
    <mergeCell ref="D9:I9"/>
    <mergeCell ref="D10:I10"/>
    <mergeCell ref="D14:I14"/>
    <mergeCell ref="D19:I19"/>
    <mergeCell ref="B125:F125"/>
    <mergeCell ref="B126:F126"/>
    <mergeCell ref="B124:F124"/>
    <mergeCell ref="B99:F99"/>
    <mergeCell ref="B104:F104"/>
    <mergeCell ref="B105:F105"/>
    <mergeCell ref="B106:F106"/>
    <mergeCell ref="B107:F107"/>
    <mergeCell ref="B108:F108"/>
    <mergeCell ref="B109:F109"/>
    <mergeCell ref="B110:I110"/>
    <mergeCell ref="B78:I78"/>
    <mergeCell ref="B79:D79"/>
    <mergeCell ref="B62:F62"/>
    <mergeCell ref="B63:I63"/>
    <mergeCell ref="B64:C64"/>
    <mergeCell ref="B65:C65"/>
    <mergeCell ref="B66:C66"/>
    <mergeCell ref="C202:D202"/>
    <mergeCell ref="F202:I207"/>
    <mergeCell ref="C203:D203"/>
    <mergeCell ref="C204:D204"/>
    <mergeCell ref="C205:D205"/>
    <mergeCell ref="C206:D206"/>
    <mergeCell ref="C207:D207"/>
    <mergeCell ref="F196:G196"/>
    <mergeCell ref="H196:I196"/>
    <mergeCell ref="F197:G197"/>
    <mergeCell ref="H197:I197"/>
    <mergeCell ref="F198:I198"/>
    <mergeCell ref="C199:D199"/>
    <mergeCell ref="F199:I199"/>
    <mergeCell ref="C200:D200"/>
    <mergeCell ref="C201:D201"/>
    <mergeCell ref="F201:I201"/>
  </mergeCells>
  <conditionalFormatting sqref="H31:H44">
    <cfRule type="expression" dxfId="167" priority="12">
      <formula>$L$8&lt;&gt;"Oui"</formula>
    </cfRule>
  </conditionalFormatting>
  <conditionalFormatting sqref="H64:H74">
    <cfRule type="expression" dxfId="166" priority="11">
      <formula>$L$8&lt;&gt;"Oui"</formula>
    </cfRule>
  </conditionalFormatting>
  <conditionalFormatting sqref="B64:I74">
    <cfRule type="expression" dxfId="165" priority="10">
      <formula>$L$8="Non"</formula>
    </cfRule>
  </conditionalFormatting>
  <conditionalFormatting sqref="G75:I75">
    <cfRule type="expression" dxfId="164" priority="9">
      <formula>$L$8="Non"</formula>
    </cfRule>
  </conditionalFormatting>
  <conditionalFormatting sqref="G76:H76">
    <cfRule type="expression" dxfId="163" priority="8">
      <formula>$L$8&lt;&gt;"Oui"</formula>
    </cfRule>
  </conditionalFormatting>
  <conditionalFormatting sqref="H81:H94">
    <cfRule type="expression" dxfId="162" priority="7">
      <formula>$L$8&lt;&gt;"Oui"</formula>
    </cfRule>
  </conditionalFormatting>
  <conditionalFormatting sqref="H97:H108">
    <cfRule type="expression" dxfId="161" priority="6">
      <formula>$L$8&lt;&gt;"Oui"</formula>
    </cfRule>
  </conditionalFormatting>
  <conditionalFormatting sqref="H111:H123">
    <cfRule type="expression" dxfId="160" priority="5">
      <formula>$L$8&lt;&gt;"Oui"</formula>
    </cfRule>
  </conditionalFormatting>
  <conditionalFormatting sqref="H129:H142">
    <cfRule type="expression" dxfId="159" priority="4">
      <formula>$L$8&lt;&gt;"Oui"</formula>
    </cfRule>
  </conditionalFormatting>
  <conditionalFormatting sqref="H146:H157">
    <cfRule type="expression" dxfId="158" priority="3">
      <formula>$L$8&lt;&gt;"Oui"</formula>
    </cfRule>
  </conditionalFormatting>
  <conditionalFormatting sqref="E164">
    <cfRule type="expression" dxfId="157" priority="2">
      <formula>$L$8="Non"</formula>
    </cfRule>
  </conditionalFormatting>
  <conditionalFormatting sqref="E165">
    <cfRule type="expression" dxfId="156" priority="1">
      <formula>#REF!="Privé"</formula>
    </cfRule>
  </conditionalFormatting>
  <dataValidations count="6">
    <dataValidation type="decimal" operator="greaterThanOrEqual" allowBlank="1" showInputMessage="1" showErrorMessage="1" prompt=" - Veuillez saisir un coût unitaire supérieur à 4000 € hors taxes" sqref="E31:E44">
      <formula1>4000</formula1>
    </dataValidation>
    <dataValidation type="decimal" operator="lessThanOrEqual" allowBlank="1" showInputMessage="1" showErrorMessage="1" prompt="- Veuillez saisir un taux: max 8%" sqref="E164">
      <formula1>8</formula1>
    </dataValidation>
    <dataValidation type="list" allowBlank="1" showInputMessage="1" showErrorMessage="1" prompt="- Menu déroulant" sqref="D14">
      <formula1>$M$13:$M$14</formula1>
    </dataValidation>
    <dataValidation type="custom" allowBlank="1" showInputMessage="1" showErrorMessage="1" sqref="E165">
      <formula1>$L$30="Public"</formula1>
    </dataValidation>
    <dataValidation type="custom" allowBlank="1" showInputMessage="1" showErrorMessage="1" error="Le type de partenaire choisi n'est pas eligible au financement._x000a_Veuillez laisser vide la colonne « Part aidée »." sqref="H64:H74 H81:H94 G76:H76 H97:H108 H111:H123 H129:H142 H146:H157 H31:H44">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22</vt:i4>
      </vt:variant>
    </vt:vector>
  </HeadingPairs>
  <TitlesOfParts>
    <vt:vector size="44" baseType="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Oui</vt:lpstr>
      <vt:lpstr>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DEMARCO Federica</dc:creator>
  <cp:lastModifiedBy>DE MARCO Federica</cp:lastModifiedBy>
  <cp:lastPrinted>2021-02-18T14:19:06Z</cp:lastPrinted>
  <dcterms:created xsi:type="dcterms:W3CDTF">2016-09-27T17:19:19Z</dcterms:created>
  <dcterms:modified xsi:type="dcterms:W3CDTF">2022-12-16T14:40:23Z</dcterms:modified>
</cp:coreProperties>
</file>